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Rachit memani - Cosmos\"/>
    </mc:Choice>
  </mc:AlternateContent>
  <xr:revisionPtr revIDLastSave="0" documentId="13_ncr:1_{870A7876-60CF-4A74-AFCC-22BFC645C49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52" i="4" l="1"/>
  <c r="V43" i="4"/>
  <c r="I39" i="4"/>
  <c r="I38" i="4"/>
  <c r="G38" i="4"/>
  <c r="G37" i="4"/>
  <c r="G36" i="4"/>
  <c r="S19" i="17" l="1"/>
  <c r="R19" i="17"/>
  <c r="U13" i="16"/>
  <c r="T13" i="16"/>
  <c r="S11" i="15"/>
  <c r="R11" i="15"/>
  <c r="V17" i="14"/>
  <c r="U17" i="14"/>
  <c r="V13" i="13"/>
  <c r="U13" i="13"/>
  <c r="V47" i="4" l="1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46" i="4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<sst xmlns="http://schemas.openxmlformats.org/spreadsheetml/2006/main" count="46" uniqueCount="41">
  <si>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</si>
  <si>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</si>
  <si>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</si>
  <si>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</si>
  <si>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</si>
  <si>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</si>
  <si>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</si>
  <si>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</si>
  <si>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</si>
  <si>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</si>
  <si>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</si>
  <si>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</si>
  <si>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</si>
  <si>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</si>
  <si>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</si>
  <si>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</si>
  <si>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</si>
  <si>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</si>
  <si>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</si>
  <si>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</si>
  <si>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</si>
  <si>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</si>
  <si>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</si>
  <si>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</si>
  <si>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</si>
  <si>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</si>
  <si>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</si>
  <si>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</si>
  <si>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</si>
  <si>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</si>
  <si>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</si>
  <si>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</si>
  <si>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</si>
  <si>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</si>
  <si>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</si>
  <si>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</si>
  <si>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</si>
  <si>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Vile Parle (East) Branch )  - Rachit memani</t>
  </si>
  <si>
    <t>Agree CA</t>
  </si>
  <si>
    <t>Bal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</si>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</sst>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39</xdr:row>
      <xdr:rowOff>973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4FF72E-EC54-4B17-AA2E-E8376C52F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9732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96454</xdr:colOff>
      <xdr:row>42</xdr:row>
      <xdr:rowOff>143852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B5B5B6-AE0F-437E-941E-626015F6E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30854" cy="70018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210770</xdr:colOff>
      <xdr:row>39</xdr:row>
      <xdr:rowOff>172484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404874-1040-49C9-8EE8-964772CF0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45170" cy="74114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39</xdr:row>
      <xdr:rowOff>29543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A27EA5-F50F-4D5C-961F-8CCA3B901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69351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248876</xdr:colOff>
      <xdr:row>43</xdr:row>
      <xdr:rowOff>29536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D6EBEA-A551-48DA-AC91-23BDF74D1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83276" cy="68875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334613</xdr:colOff>
      <xdr:row>30</xdr:row>
      <xdr:rowOff>77008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140736-CACC-44A3-8A67-DFFB1D6E0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69013" cy="579200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401042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CE543A-10BD-4CC9-AC7E-145EB94F1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06642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31" zoomScaleNormal="100" workbookViewId="0">
      <selection activeCell="V53" sqref="V5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7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259</v>
      </c>
      <c r="C3" s="4">
        <f>B3*1.2</f>
        <v>310.8</v>
      </c>
      <c r="D3" s="4">
        <f t="shared" ref="D3:D14" si="2">C3*1.2</f>
        <v>372.96</v>
      </c>
      <c r="E3" s="5">
        <f t="shared" ref="E3:E14" si="3">R3</f>
        <v>1480000</v>
      </c>
      <c r="F3" s="9">
        <f t="shared" ref="F3:F14" si="4">ROUND((E3/B3),0)</f>
        <v>5714</v>
      </c>
      <c r="G3" s="9">
        <f t="shared" ref="G3:G14" si="5">ROUND((E3/C3),0)</f>
        <v>4762</v>
      </c>
      <c r="H3" s="9">
        <f t="shared" ref="H3:H14" si="6">ROUND((E3/D3),0)</f>
        <v>3968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259</v>
      </c>
      <c r="R3" s="2">
        <v>1480000</v>
      </c>
    </row>
    <row r="4" spans="1:20" x14ac:dyDescent="0.25">
      <c r="A4" s="4">
        <f t="shared" si="0"/>
        <v>0</v>
      </c>
      <c r="B4" s="4">
        <f t="shared" si="1"/>
        <v>268</v>
      </c>
      <c r="C4" s="4">
        <f t="shared" ref="C4:C14" si="9">B4*1.2</f>
        <v>321.59999999999997</v>
      </c>
      <c r="D4" s="4">
        <f t="shared" si="2"/>
        <v>385.91999999999996</v>
      </c>
      <c r="E4" s="5">
        <f t="shared" si="3"/>
        <v>1531000</v>
      </c>
      <c r="F4" s="9">
        <f t="shared" si="4"/>
        <v>5713</v>
      </c>
      <c r="G4" s="9">
        <f t="shared" si="5"/>
        <v>4761</v>
      </c>
      <c r="H4" s="9">
        <f t="shared" si="6"/>
        <v>3967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268</v>
      </c>
      <c r="R4" s="2">
        <v>1531000</v>
      </c>
    </row>
    <row r="5" spans="1:20" x14ac:dyDescent="0.25">
      <c r="A5" s="4">
        <f t="shared" si="0"/>
        <v>0</v>
      </c>
      <c r="B5" s="4">
        <f t="shared" si="1"/>
        <v>259</v>
      </c>
      <c r="C5" s="4">
        <f t="shared" si="9"/>
        <v>310.8</v>
      </c>
      <c r="D5" s="4">
        <f t="shared" si="2"/>
        <v>372.96</v>
      </c>
      <c r="E5" s="5">
        <f t="shared" si="3"/>
        <v>1608400</v>
      </c>
      <c r="F5" s="4">
        <f t="shared" si="4"/>
        <v>6210</v>
      </c>
      <c r="G5" s="4">
        <f t="shared" si="5"/>
        <v>5175</v>
      </c>
      <c r="H5" s="9">
        <f t="shared" si="6"/>
        <v>4313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259</v>
      </c>
      <c r="R5" s="2">
        <v>1608400</v>
      </c>
    </row>
    <row r="6" spans="1:20" x14ac:dyDescent="0.25">
      <c r="A6" s="4">
        <f t="shared" ref="A6:A11" si="10">N6</f>
        <v>0</v>
      </c>
      <c r="B6" s="4">
        <f t="shared" ref="B6:B11" si="11">Q6</f>
        <v>276</v>
      </c>
      <c r="C6" s="4">
        <f t="shared" ref="C6:C11" si="12">B6*1.2</f>
        <v>331.2</v>
      </c>
      <c r="D6" s="4">
        <f t="shared" ref="D6:D11" si="13">C6*1.2</f>
        <v>397.44</v>
      </c>
      <c r="E6" s="5">
        <f t="shared" ref="E6:E11" si="14">R6</f>
        <v>1530000</v>
      </c>
      <c r="F6" s="4">
        <f t="shared" ref="F6:F11" si="15">ROUND((E6/B6),0)</f>
        <v>5543</v>
      </c>
      <c r="G6" s="4">
        <f t="shared" ref="G6:G11" si="16">ROUND((E6/C6),0)</f>
        <v>4620</v>
      </c>
      <c r="H6" s="9">
        <f t="shared" ref="H6:H11" si="17">ROUND((E6/D6),0)</f>
        <v>3850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v>276</v>
      </c>
      <c r="R6" s="2">
        <v>1530000</v>
      </c>
    </row>
    <row r="7" spans="1:20" x14ac:dyDescent="0.25">
      <c r="A7" s="4">
        <f t="shared" ref="A7:A9" si="20">N7</f>
        <v>0</v>
      </c>
      <c r="B7" s="4">
        <f t="shared" ref="B7:B9" si="21">Q7</f>
        <v>270</v>
      </c>
      <c r="C7" s="4">
        <f t="shared" ref="C7:C9" si="22">B7*1.2</f>
        <v>324</v>
      </c>
      <c r="D7" s="4">
        <f t="shared" ref="D7:D9" si="23">C7*1.2</f>
        <v>388.8</v>
      </c>
      <c r="E7" s="5">
        <f t="shared" ref="E7:E9" si="24">R7</f>
        <v>1651100</v>
      </c>
      <c r="F7" s="4">
        <f t="shared" ref="F7:F9" si="25">ROUND((E7/B7),0)</f>
        <v>6115</v>
      </c>
      <c r="G7" s="4">
        <f t="shared" ref="G7:G9" si="26">ROUND((E7/C7),0)</f>
        <v>5096</v>
      </c>
      <c r="H7" s="9">
        <f t="shared" ref="H7:H9" si="27">ROUND((E7/D7),0)</f>
        <v>4247</v>
      </c>
      <c r="I7" s="4" t="e">
        <f>#REF!</f>
        <v>#REF!</v>
      </c>
      <c r="J7" s="4">
        <f t="shared" ref="J7:J9" si="28">S7</f>
        <v>0</v>
      </c>
      <c r="O7">
        <v>0</v>
      </c>
      <c r="P7">
        <f t="shared" ref="P7:P9" si="29">O7/1.2</f>
        <v>0</v>
      </c>
      <c r="Q7">
        <v>270</v>
      </c>
      <c r="R7" s="2">
        <v>1651100</v>
      </c>
    </row>
    <row r="8" spans="1:20" x14ac:dyDescent="0.25">
      <c r="A8" s="4">
        <f t="shared" si="20"/>
        <v>0</v>
      </c>
      <c r="B8" s="4">
        <f t="shared" si="21"/>
        <v>0</v>
      </c>
      <c r="C8" s="4">
        <f t="shared" si="22"/>
        <v>0</v>
      </c>
      <c r="D8" s="4">
        <f t="shared" si="23"/>
        <v>0</v>
      </c>
      <c r="E8" s="5">
        <f t="shared" si="24"/>
        <v>0</v>
      </c>
      <c r="F8" s="4" t="e">
        <f t="shared" si="25"/>
        <v>#DIV/0!</v>
      </c>
      <c r="G8" s="4" t="e">
        <f t="shared" si="26"/>
        <v>#DIV/0!</v>
      </c>
      <c r="H8" s="9" t="e">
        <f t="shared" si="27"/>
        <v>#DIV/0!</v>
      </c>
      <c r="I8" s="4" t="e">
        <f>#REF!</f>
        <v>#REF!</v>
      </c>
      <c r="J8" s="4">
        <f t="shared" si="28"/>
        <v>0</v>
      </c>
      <c r="O8">
        <v>0</v>
      </c>
      <c r="P8">
        <f t="shared" si="29"/>
        <v>0</v>
      </c>
      <c r="Q8">
        <f t="shared" ref="Q8:Q9" si="30">P8/1.2</f>
        <v>0</v>
      </c>
      <c r="R8" s="2">
        <v>0</v>
      </c>
    </row>
    <row r="9" spans="1:20" x14ac:dyDescent="0.25">
      <c r="A9" s="4">
        <f t="shared" si="20"/>
        <v>0</v>
      </c>
      <c r="B9" s="4">
        <f t="shared" si="21"/>
        <v>0</v>
      </c>
      <c r="C9" s="4">
        <f t="shared" si="22"/>
        <v>0</v>
      </c>
      <c r="D9" s="4">
        <f t="shared" si="23"/>
        <v>0</v>
      </c>
      <c r="E9" s="5">
        <f t="shared" si="24"/>
        <v>0</v>
      </c>
      <c r="F9" s="4" t="e">
        <f t="shared" si="25"/>
        <v>#DIV/0!</v>
      </c>
      <c r="G9" s="4" t="e">
        <f t="shared" si="26"/>
        <v>#DIV/0!</v>
      </c>
      <c r="H9" s="9" t="e">
        <f t="shared" si="27"/>
        <v>#DIV/0!</v>
      </c>
      <c r="I9" s="4" t="e">
        <f>#REF!</f>
        <v>#REF!</v>
      </c>
      <c r="J9" s="4">
        <f t="shared" si="28"/>
        <v>0</v>
      </c>
      <c r="O9">
        <v>0</v>
      </c>
      <c r="P9">
        <f t="shared" si="29"/>
        <v>0</v>
      </c>
      <c r="Q9">
        <f t="shared" si="30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ref="Q10:Q11" si="31">P10/1.2</f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31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36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363</v>
      </c>
      <c r="C16" s="4">
        <f>B16*1.2</f>
        <v>435.59999999999997</v>
      </c>
      <c r="D16" s="4">
        <f t="shared" ref="D16:D32" si="34">C16*1.2</f>
        <v>522.71999999999991</v>
      </c>
      <c r="E16" s="5">
        <f t="shared" ref="E16:E32" si="35">R16</f>
        <v>2053000</v>
      </c>
      <c r="F16" s="9">
        <f t="shared" ref="F16:F32" si="36">ROUND((E16/B16),0)</f>
        <v>5656</v>
      </c>
      <c r="G16" s="9">
        <f t="shared" ref="G16:G32" si="37">ROUND((E16/C16),0)</f>
        <v>4713</v>
      </c>
      <c r="H16" s="9">
        <f t="shared" ref="H16:H32" si="38">ROUND((E16/D16),0)</f>
        <v>3928</v>
      </c>
      <c r="I16" s="4" t="e">
        <f>#REF!</f>
        <v>#REF!</v>
      </c>
      <c r="J16" s="4">
        <f t="shared" ref="J16:J32" si="39">S16</f>
        <v>0</v>
      </c>
      <c r="O16">
        <v>0</v>
      </c>
      <c r="P16">
        <f t="shared" ref="P16:Q32" si="40">O16/1.2</f>
        <v>0</v>
      </c>
      <c r="Q16">
        <v>363</v>
      </c>
      <c r="R16" s="2">
        <v>2053000</v>
      </c>
    </row>
    <row r="17" spans="1:18" ht="14.25" customHeight="1" x14ac:dyDescent="0.25">
      <c r="A17" s="4">
        <f t="shared" si="32"/>
        <v>0</v>
      </c>
      <c r="B17" s="4">
        <f t="shared" si="33"/>
        <v>370</v>
      </c>
      <c r="C17" s="4">
        <f t="shared" ref="C17:C32" si="41">B17*1.2</f>
        <v>444</v>
      </c>
      <c r="D17" s="4">
        <f t="shared" si="34"/>
        <v>532.79999999999995</v>
      </c>
      <c r="E17" s="5">
        <f t="shared" si="35"/>
        <v>2300000</v>
      </c>
      <c r="F17" s="9">
        <f t="shared" si="36"/>
        <v>6216</v>
      </c>
      <c r="G17" s="9">
        <f t="shared" si="37"/>
        <v>5180</v>
      </c>
      <c r="H17" s="9">
        <f t="shared" si="38"/>
        <v>4317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370</v>
      </c>
      <c r="R17" s="2">
        <v>2300000</v>
      </c>
    </row>
    <row r="18" spans="1:18" ht="14.25" customHeight="1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18" ht="14.25" customHeight="1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18" ht="14.25" customHeight="1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0</v>
      </c>
      <c r="C21" s="4">
        <f t="shared" ref="C21:C24" si="44">B21*1.2</f>
        <v>0</v>
      </c>
      <c r="D21" s="4">
        <f t="shared" ref="D21:D24" si="45">C21*1.2</f>
        <v>0</v>
      </c>
      <c r="E21" s="5">
        <f t="shared" ref="E21:E24" si="46">R21</f>
        <v>0</v>
      </c>
      <c r="F21" s="9" t="e">
        <f t="shared" ref="F21:F24" si="47">ROUND((E21/B21),0)</f>
        <v>#DIV/0!</v>
      </c>
      <c r="G21" s="9" t="e">
        <f t="shared" ref="G21:G24" si="48">ROUND((E21/C21),0)</f>
        <v>#DIV/0!</v>
      </c>
      <c r="H21" s="9" t="e">
        <f t="shared" ref="H21:H24" si="49">ROUND((E21/D21),0)</f>
        <v>#DIV/0!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f t="shared" ref="Q21:Q24" si="52">P21/1.2</f>
        <v>0</v>
      </c>
      <c r="R21" s="2">
        <v>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E36" t="s">
        <v>38</v>
      </c>
      <c r="F36">
        <v>20.827500000000001</v>
      </c>
      <c r="G36">
        <f>F36*10.764</f>
        <v>224.18720999999999</v>
      </c>
      <c r="I36" s="4">
        <v>224</v>
      </c>
      <c r="J36" s="4"/>
      <c r="R36" s="2"/>
    </row>
    <row r="37" spans="1:25" x14ac:dyDescent="0.25">
      <c r="A37" s="4"/>
      <c r="B37" s="4"/>
      <c r="C37" s="4"/>
      <c r="D37" s="4"/>
      <c r="E37" t="s">
        <v>39</v>
      </c>
      <c r="F37">
        <v>4.0380000000000003</v>
      </c>
      <c r="G37">
        <f>F37*10.764</f>
        <v>43.465032000000001</v>
      </c>
      <c r="I37" s="4">
        <v>43</v>
      </c>
      <c r="J37" s="4"/>
      <c r="R37" s="2"/>
      <c r="X37" s="7"/>
      <c r="Y37" s="7"/>
    </row>
    <row r="38" spans="1:25" ht="14.25" customHeight="1" x14ac:dyDescent="0.3">
      <c r="F38"/>
      <c r="G38">
        <f>SUM(G36:G37)</f>
        <v>267.652242</v>
      </c>
      <c r="I38">
        <f>SUM(I36:I37)</f>
        <v>267</v>
      </c>
      <c r="U38" s="31" t="s">
        <v>20</v>
      </c>
      <c r="V38" s="32"/>
      <c r="W38" s="33"/>
      <c r="X38" s="18"/>
      <c r="Y38" s="7"/>
    </row>
    <row r="39" spans="1:25" ht="38.25" customHeight="1" x14ac:dyDescent="0.3">
      <c r="I39">
        <f>I38*1.1</f>
        <v>293.70000000000005</v>
      </c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2020</v>
      </c>
      <c r="W40" s="33" t="s">
        <v>23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24</v>
      </c>
      <c r="V41" s="35">
        <f>V39-V40</f>
        <v>4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-56</v>
      </c>
      <c r="W42" s="33"/>
      <c r="X42" s="26"/>
      <c r="Y42" s="7"/>
    </row>
    <row r="43" spans="1:25" ht="16.5" x14ac:dyDescent="0.3">
      <c r="S43" s="10"/>
      <c r="T43" s="10"/>
      <c r="U43" s="37" t="s">
        <v>25</v>
      </c>
      <c r="V43" s="38">
        <f>294*2500</f>
        <v>735000</v>
      </c>
      <c r="W43" s="33"/>
      <c r="X43" s="26"/>
      <c r="Y43" s="7"/>
    </row>
    <row r="44" spans="1:25" ht="16.5" x14ac:dyDescent="0.3">
      <c r="S44" s="10"/>
      <c r="T44" s="10"/>
      <c r="U44" s="37" t="s">
        <v>26</v>
      </c>
      <c r="V44" s="35"/>
      <c r="W44" s="33"/>
      <c r="X44" s="26"/>
      <c r="Y44" s="7"/>
    </row>
    <row r="45" spans="1:25" ht="39" customHeight="1" x14ac:dyDescent="0.3">
      <c r="P45" s="48" t="s">
        <v>37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27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28</v>
      </c>
      <c r="V47" s="35">
        <f>V46*11/60</f>
        <v>16.5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v>0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29</v>
      </c>
      <c r="V49" s="41">
        <f>ROUND((V43*V48),0)</f>
        <v>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40</v>
      </c>
      <c r="V50" s="41">
        <v>267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6400</v>
      </c>
      <c r="W51" s="33"/>
      <c r="X51" s="18"/>
      <c r="Y51" s="7"/>
    </row>
    <row r="52" spans="15:25" ht="16.5" x14ac:dyDescent="0.3">
      <c r="S52" s="10"/>
      <c r="T52" s="10"/>
      <c r="U52" s="37" t="s">
        <v>30</v>
      </c>
      <c r="V52" s="38">
        <f>V51*V50</f>
        <v>1708800</v>
      </c>
      <c r="W52" s="33"/>
      <c r="X52" s="26"/>
      <c r="Y52" s="7"/>
    </row>
    <row r="53" spans="15:25" ht="16.5" x14ac:dyDescent="0.3">
      <c r="S53" s="10"/>
      <c r="T53" s="10"/>
      <c r="U53" s="42" t="s">
        <v>31</v>
      </c>
      <c r="V53" s="43">
        <f>V52-V49</f>
        <v>1708800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32</v>
      </c>
      <c r="V54" s="43">
        <f>V53*0.9</f>
        <v>1537920</v>
      </c>
      <c r="W54" s="33"/>
      <c r="X54" s="28"/>
      <c r="Y54" s="7"/>
    </row>
    <row r="55" spans="15:25" ht="16.5" x14ac:dyDescent="0.3">
      <c r="S55" s="11"/>
      <c r="T55" s="10"/>
      <c r="U55" s="42" t="s">
        <v>33</v>
      </c>
      <c r="V55" s="45">
        <f>V53*0.8</f>
        <v>1367040</v>
      </c>
      <c r="W55" s="33"/>
      <c r="X55" s="29"/>
      <c r="Y55" s="7"/>
    </row>
    <row r="56" spans="15:25" ht="16.5" x14ac:dyDescent="0.3">
      <c r="S56" s="10"/>
      <c r="T56" s="10"/>
      <c r="U56" s="42" t="s">
        <v>34</v>
      </c>
      <c r="V56" s="46">
        <f>V53*0.025/12</f>
        <v>3560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1:V44"/>
  <sheetViews>
    <sheetView zoomScaleNormal="100" workbookViewId="0">
      <selection activeCell="V14" sqref="V14"/>
    </sheetView>
  </sheetViews>
  <sheetFormatPr defaultRowHeight="15" x14ac:dyDescent="0.25"/>
  <sheetData>
    <row r="11" spans="21:22" x14ac:dyDescent="0.25">
      <c r="U11">
        <v>20.239999999999998</v>
      </c>
    </row>
    <row r="12" spans="21:22" x14ac:dyDescent="0.25">
      <c r="U12">
        <v>3.8250000000000002</v>
      </c>
    </row>
    <row r="13" spans="21:22" x14ac:dyDescent="0.25">
      <c r="U13">
        <f>SUM(U11:U12)</f>
        <v>24.064999999999998</v>
      </c>
      <c r="V13">
        <f>U13*10.764</f>
        <v>259.03565999999995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U15:V17"/>
  <sheetViews>
    <sheetView topLeftCell="A6" workbookViewId="0">
      <selection activeCell="V17" sqref="V17"/>
    </sheetView>
  </sheetViews>
  <sheetFormatPr defaultRowHeight="15" x14ac:dyDescent="0.25"/>
  <sheetData>
    <row r="15" spans="21:21" x14ac:dyDescent="0.25">
      <c r="U15">
        <v>20.827000000000002</v>
      </c>
    </row>
    <row r="16" spans="21:21" x14ac:dyDescent="0.25">
      <c r="U16">
        <v>4.0380000000000003</v>
      </c>
    </row>
    <row r="17" spans="21:22" x14ac:dyDescent="0.25">
      <c r="U17">
        <f>SUM(U15:U16)</f>
        <v>24.865000000000002</v>
      </c>
      <c r="V17">
        <f>U17*10.764</f>
        <v>267.64686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11"/>
  <sheetViews>
    <sheetView zoomScaleNormal="100" workbookViewId="0">
      <selection activeCell="S11" sqref="S11"/>
    </sheetView>
  </sheetViews>
  <sheetFormatPr defaultRowHeight="15" x14ac:dyDescent="0.25"/>
  <sheetData>
    <row r="2" spans="1:19" x14ac:dyDescent="0.25">
      <c r="A2" s="6"/>
    </row>
    <row r="9" spans="1:19" x14ac:dyDescent="0.25">
      <c r="R9">
        <v>20.239999999999998</v>
      </c>
    </row>
    <row r="10" spans="1:19" x14ac:dyDescent="0.25">
      <c r="R10">
        <v>3.8250000000000002</v>
      </c>
    </row>
    <row r="11" spans="1:19" x14ac:dyDescent="0.25">
      <c r="R11">
        <f>SUM(R9:R10)</f>
        <v>24.064999999999998</v>
      </c>
      <c r="S11">
        <f>R11*10.764</f>
        <v>259.03565999999995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T10:U19"/>
  <sheetViews>
    <sheetView zoomScaleNormal="100" workbookViewId="0">
      <selection activeCell="U13" sqref="U13"/>
    </sheetView>
  </sheetViews>
  <sheetFormatPr defaultRowHeight="15" x14ac:dyDescent="0.25"/>
  <sheetData>
    <row r="10" spans="20:21" x14ac:dyDescent="0.25">
      <c r="T10">
        <v>20.221</v>
      </c>
    </row>
    <row r="11" spans="20:21" x14ac:dyDescent="0.25">
      <c r="T11">
        <v>2.3380000000000001</v>
      </c>
    </row>
    <row r="12" spans="20:21" x14ac:dyDescent="0.25">
      <c r="T12">
        <v>3.077</v>
      </c>
    </row>
    <row r="13" spans="20:21" x14ac:dyDescent="0.25">
      <c r="T13">
        <f>SUM(T10:T12)</f>
        <v>25.636000000000003</v>
      </c>
      <c r="U13">
        <f>T13*10.764</f>
        <v>275.94590400000004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17:S19"/>
  <sheetViews>
    <sheetView topLeftCell="A7" zoomScaleNormal="100" workbookViewId="0">
      <selection activeCell="S20" sqref="S20"/>
    </sheetView>
  </sheetViews>
  <sheetFormatPr defaultRowHeight="15" x14ac:dyDescent="0.25"/>
  <sheetData>
    <row r="17" spans="18:19" x14ac:dyDescent="0.25">
      <c r="R17">
        <v>21.067</v>
      </c>
    </row>
    <row r="18" spans="18:19" x14ac:dyDescent="0.25">
      <c r="R18">
        <v>3.9950000000000001</v>
      </c>
    </row>
    <row r="19" spans="18:19" x14ac:dyDescent="0.25">
      <c r="R19">
        <f>SUM(R17:R18)</f>
        <v>25.062000000000001</v>
      </c>
      <c r="S19">
        <f>R19*10.764</f>
        <v>269.76736799999998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W13" sqref="W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2024-10-16T05:29:33Z</dcterms:modified>
</cp:coreProperties>
</file>