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Amol R kulkarni\"/>
    </mc:Choice>
  </mc:AlternateContent>
  <xr:revisionPtr revIDLastSave="0" documentId="13_ncr:1_{7D3F2CB0-87F0-4A05-B116-30D716B52C6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U7" i="4" l="1"/>
  <c r="U8" i="4"/>
  <c r="U6" i="4"/>
  <c r="U3" i="4"/>
  <c r="U4" i="4"/>
  <c r="U2" i="4"/>
  <c r="P8" i="4"/>
  <c r="P7" i="4"/>
  <c r="P6" i="4"/>
  <c r="F19" i="4"/>
  <c r="P4" i="4"/>
  <c r="P3" i="4"/>
  <c r="P2" i="4"/>
  <c r="H21" i="4"/>
  <c r="H23" i="4" s="1"/>
  <c r="H29" i="4"/>
  <c r="I19" i="4"/>
  <c r="Q12" i="4" l="1"/>
  <c r="P12" i="4"/>
  <c r="Q11" i="4"/>
  <c r="Q9" i="4"/>
  <c r="Q8" i="4"/>
  <c r="Q7" i="4"/>
  <c r="Q6" i="4"/>
  <c r="P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<sst xmlns="http://schemas.openxmlformats.org/spreadsheetml/2006/main" count="35" uniqueCount="32">
  <si>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</si>
  <si>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</si>
  <si>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</si>
  <si>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</si>
  <si>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</si>
  <si>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</si>
  <si>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</si>
  <si>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</si>
  <si>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</si>
  <si>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</si>
  <si>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</si>
  <si>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</si>
  <si>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</si>
  <si>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101.1St floor project chaitanya kohinoor village Wadhawan Ashok Nagar cross road no .2 kandivali E</t>
  </si>
  <si>
    <t>ca</t>
  </si>
  <si>
    <t>bua</t>
  </si>
  <si>
    <t>rate</t>
  </si>
  <si>
    <t>fmv</t>
  </si>
  <si>
    <t>agreemetn - 29.08.22</t>
  </si>
  <si>
    <t>av</t>
  </si>
  <si>
    <t>sd</t>
  </si>
  <si>
    <t>rd</t>
  </si>
  <si>
    <t>mv</t>
  </si>
  <si>
    <t>1 stack car parking</t>
  </si>
  <si>
    <t>20.08.24</t>
  </si>
  <si>
    <t>20.06.23</t>
  </si>
  <si>
    <t>16.02.23</t>
  </si>
  <si>
    <t>14.02.23</t>
  </si>
  <si>
    <t>17.08.22</t>
  </si>
  <si>
    <t>29.08.22</t>
  </si>
  <si>
    <t>1.20 cr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</si>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</sst>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3C876-AED9-4897-94DF-EEF1866D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67920-72BA-4D0E-A8C4-1A76D82DC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7165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467981</xdr:colOff>
      <xdr:row>47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08945-67D4-4927-ABD7-9EB7527D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002381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28B212-427F-4DF9-97AD-211F81E3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68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32</xdr:col>
      <xdr:colOff>409575</xdr:colOff>
      <xdr:row>45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B2242A-2E36-42C7-9E37-327223680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18087975" cy="8143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4CF62-1D11-440A-87C9-325CEFD2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667C7F-BBC5-4417-B6E9-D94FC7355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8D5F4-E8B9-4BD3-9668-D90F0237A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0DCA0-F084-41D1-8DA6-2B5BB56E8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ED8B49-FC11-4B7F-8F39-BE633F93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45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DBB51-652E-4913-BEB1-92878F65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8430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29" sqref="T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333.86339999999996</v>
      </c>
      <c r="C2" s="4">
        <f>B2*1.2</f>
        <v>400.63607999999994</v>
      </c>
      <c r="D2" s="4">
        <f t="shared" ref="D2:D13" si="2">C2*1.2</f>
        <v>480.76329599999991</v>
      </c>
      <c r="E2" s="5">
        <f t="shared" ref="E2:E13" si="3">R2</f>
        <v>11000000</v>
      </c>
      <c r="F2" s="10">
        <f t="shared" ref="F2:F13" si="4">ROUND((E2/B2),0)</f>
        <v>32948</v>
      </c>
      <c r="G2" s="10">
        <f t="shared" ref="G2:G13" si="5">ROUND((E2/C2),0)</f>
        <v>27456</v>
      </c>
      <c r="H2" s="10">
        <f t="shared" ref="H2:H13" si="6">ROUND((E2/D2),0)</f>
        <v>22880</v>
      </c>
      <c r="I2" s="4" t="e">
        <f>#REF!</f>
        <v>#REF!</v>
      </c>
      <c r="J2" s="4" t="str">
        <f t="shared" ref="J2:J13" si="7">S2</f>
        <v>20.08.24</v>
      </c>
      <c r="O2">
        <v>0</v>
      </c>
      <c r="P2">
        <f>37.22*10.764</f>
        <v>400.63607999999994</v>
      </c>
      <c r="Q2">
        <f t="shared" ref="Q2:Q12" si="8">P2/1.2</f>
        <v>333.86339999999996</v>
      </c>
      <c r="R2" s="2">
        <v>11000000</v>
      </c>
      <c r="S2" s="8" t="s">
        <v>24</v>
      </c>
      <c r="T2" s="8"/>
      <c r="U2">
        <f>G2*1.2</f>
        <v>32947.199999999997</v>
      </c>
    </row>
    <row r="3" spans="1:21" x14ac:dyDescent="0.25">
      <c r="A3" s="4">
        <f t="shared" si="0"/>
        <v>0</v>
      </c>
      <c r="B3" s="4">
        <f t="shared" si="1"/>
        <v>584.75430000000006</v>
      </c>
      <c r="C3" s="4">
        <f t="shared" ref="C3:C15" si="9">B3*1.2</f>
        <v>701.70516000000009</v>
      </c>
      <c r="D3" s="4">
        <f t="shared" si="2"/>
        <v>842.04619200000013</v>
      </c>
      <c r="E3" s="5">
        <f t="shared" si="3"/>
        <v>18000000</v>
      </c>
      <c r="F3" s="10">
        <f t="shared" si="4"/>
        <v>30782</v>
      </c>
      <c r="G3" s="10">
        <f t="shared" si="5"/>
        <v>25652</v>
      </c>
      <c r="H3" s="10">
        <f t="shared" si="6"/>
        <v>21376</v>
      </c>
      <c r="I3" s="4" t="e">
        <f>#REF!</f>
        <v>#REF!</v>
      </c>
      <c r="J3" s="4" t="str">
        <f t="shared" si="7"/>
        <v>20.06.23</v>
      </c>
      <c r="O3">
        <v>0</v>
      </c>
      <c r="P3">
        <f>65.19*10.764</f>
        <v>701.70515999999998</v>
      </c>
      <c r="Q3">
        <f t="shared" si="8"/>
        <v>584.75430000000006</v>
      </c>
      <c r="R3" s="2">
        <v>18000000</v>
      </c>
      <c r="S3" s="8" t="s">
        <v>25</v>
      </c>
      <c r="T3" s="8"/>
      <c r="U3">
        <f t="shared" ref="U3:U4" si="10">G3*1.2</f>
        <v>30782.399999999998</v>
      </c>
    </row>
    <row r="4" spans="1:21" x14ac:dyDescent="0.25">
      <c r="A4" s="4">
        <f t="shared" si="0"/>
        <v>0</v>
      </c>
      <c r="B4" s="4">
        <f t="shared" si="1"/>
        <v>338.34839999999997</v>
      </c>
      <c r="C4" s="4">
        <f t="shared" si="9"/>
        <v>406.01807999999994</v>
      </c>
      <c r="D4" s="4">
        <f t="shared" si="2"/>
        <v>487.22169599999989</v>
      </c>
      <c r="E4" s="5">
        <f t="shared" si="3"/>
        <v>8000000</v>
      </c>
      <c r="F4" s="10">
        <f t="shared" si="4"/>
        <v>23644</v>
      </c>
      <c r="G4" s="10">
        <f t="shared" si="5"/>
        <v>19704</v>
      </c>
      <c r="H4" s="10">
        <f t="shared" si="6"/>
        <v>16420</v>
      </c>
      <c r="I4" s="4" t="e">
        <f>#REF!</f>
        <v>#REF!</v>
      </c>
      <c r="J4" s="4" t="str">
        <f t="shared" si="7"/>
        <v>16.02.23</v>
      </c>
      <c r="O4">
        <v>0</v>
      </c>
      <c r="P4">
        <f>37.72*10.764</f>
        <v>406.01807999999994</v>
      </c>
      <c r="Q4">
        <f t="shared" si="8"/>
        <v>338.34839999999997</v>
      </c>
      <c r="R4" s="2">
        <v>8000000</v>
      </c>
      <c r="S4" s="8" t="s">
        <v>26</v>
      </c>
      <c r="T4" s="8"/>
      <c r="U4">
        <f t="shared" si="10"/>
        <v>23644.799999999999</v>
      </c>
    </row>
    <row r="5" spans="1:21" x14ac:dyDescent="0.25">
      <c r="A5" s="4">
        <f t="shared" si="0"/>
        <v>0</v>
      </c>
      <c r="B5" s="4">
        <f t="shared" si="1"/>
        <v>369</v>
      </c>
      <c r="C5" s="4">
        <f t="shared" si="9"/>
        <v>442.8</v>
      </c>
      <c r="D5" s="4">
        <f t="shared" si="2"/>
        <v>531.36</v>
      </c>
      <c r="E5" s="5">
        <f t="shared" si="3"/>
        <v>11200000</v>
      </c>
      <c r="F5" s="10">
        <f t="shared" si="4"/>
        <v>30352</v>
      </c>
      <c r="G5" s="15">
        <f t="shared" si="5"/>
        <v>25294</v>
      </c>
      <c r="H5" s="10">
        <f t="shared" si="6"/>
        <v>21078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1">O5/1.2</f>
        <v>0</v>
      </c>
      <c r="Q5">
        <v>369</v>
      </c>
      <c r="R5" s="2">
        <v>11200000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528.15359999999998</v>
      </c>
      <c r="C6" s="4">
        <f t="shared" si="9"/>
        <v>633.78431999999998</v>
      </c>
      <c r="D6" s="4">
        <f t="shared" si="2"/>
        <v>760.54118399999993</v>
      </c>
      <c r="E6" s="5">
        <f t="shared" si="3"/>
        <v>14540000</v>
      </c>
      <c r="F6" s="10">
        <f t="shared" si="4"/>
        <v>27530</v>
      </c>
      <c r="G6" s="15">
        <f t="shared" si="5"/>
        <v>22942</v>
      </c>
      <c r="H6" s="10">
        <f t="shared" si="6"/>
        <v>19118</v>
      </c>
      <c r="I6" s="4" t="e">
        <f>#REF!</f>
        <v>#REF!</v>
      </c>
      <c r="J6" s="4" t="str">
        <f t="shared" si="7"/>
        <v>14.02.23</v>
      </c>
      <c r="O6">
        <v>0</v>
      </c>
      <c r="P6">
        <f>58.88*10.764</f>
        <v>633.78431999999998</v>
      </c>
      <c r="Q6">
        <f t="shared" si="8"/>
        <v>528.15359999999998</v>
      </c>
      <c r="R6" s="2">
        <v>14540000</v>
      </c>
      <c r="S6" s="8" t="s">
        <v>27</v>
      </c>
      <c r="T6" s="8"/>
      <c r="U6">
        <f>G6*1.2</f>
        <v>27530.399999999998</v>
      </c>
    </row>
    <row r="7" spans="1:21" x14ac:dyDescent="0.25">
      <c r="A7" s="4">
        <f t="shared" si="0"/>
        <v>0</v>
      </c>
      <c r="B7" s="4">
        <f t="shared" si="1"/>
        <v>528.15359999999998</v>
      </c>
      <c r="C7" s="4">
        <f t="shared" si="9"/>
        <v>633.78431999999998</v>
      </c>
      <c r="D7" s="4">
        <f t="shared" si="2"/>
        <v>760.54118399999993</v>
      </c>
      <c r="E7" s="5">
        <f t="shared" si="3"/>
        <v>13500000</v>
      </c>
      <c r="F7" s="10">
        <f t="shared" si="4"/>
        <v>25561</v>
      </c>
      <c r="G7" s="15">
        <f t="shared" si="5"/>
        <v>21301</v>
      </c>
      <c r="H7" s="10">
        <f t="shared" si="6"/>
        <v>17751</v>
      </c>
      <c r="I7" s="4" t="e">
        <f>#REF!</f>
        <v>#REF!</v>
      </c>
      <c r="J7" s="4" t="str">
        <f t="shared" si="7"/>
        <v>17.08.22</v>
      </c>
      <c r="O7">
        <v>0</v>
      </c>
      <c r="P7">
        <f>58.88*10.764</f>
        <v>633.78431999999998</v>
      </c>
      <c r="Q7">
        <f t="shared" si="8"/>
        <v>528.15359999999998</v>
      </c>
      <c r="R7" s="2">
        <v>13500000</v>
      </c>
      <c r="S7" s="8" t="s">
        <v>28</v>
      </c>
      <c r="T7" s="8"/>
      <c r="U7">
        <f t="shared" ref="U7:U8" si="12">G7*1.2</f>
        <v>25561.200000000001</v>
      </c>
    </row>
    <row r="8" spans="1:21" x14ac:dyDescent="0.25">
      <c r="A8" s="4">
        <f t="shared" si="0"/>
        <v>0</v>
      </c>
      <c r="B8" s="4">
        <f t="shared" si="1"/>
        <v>330.096</v>
      </c>
      <c r="C8" s="4">
        <f t="shared" si="9"/>
        <v>396.11520000000002</v>
      </c>
      <c r="D8" s="4">
        <f t="shared" si="2"/>
        <v>475.33823999999998</v>
      </c>
      <c r="E8" s="5">
        <f t="shared" si="3"/>
        <v>7500000</v>
      </c>
      <c r="F8" s="10">
        <f t="shared" si="4"/>
        <v>22721</v>
      </c>
      <c r="G8" s="10">
        <f t="shared" si="5"/>
        <v>18934</v>
      </c>
      <c r="H8" s="10">
        <f t="shared" si="6"/>
        <v>15778</v>
      </c>
      <c r="I8" s="4" t="e">
        <f>#REF!</f>
        <v>#REF!</v>
      </c>
      <c r="J8" s="4" t="str">
        <f t="shared" si="7"/>
        <v>29.08.22</v>
      </c>
      <c r="O8">
        <v>0</v>
      </c>
      <c r="P8">
        <f>36.8*10.764</f>
        <v>396.11519999999996</v>
      </c>
      <c r="Q8">
        <f t="shared" si="8"/>
        <v>330.096</v>
      </c>
      <c r="R8" s="2">
        <v>7500000</v>
      </c>
      <c r="S8" s="8" t="s">
        <v>29</v>
      </c>
      <c r="T8" s="8"/>
      <c r="U8">
        <f t="shared" si="12"/>
        <v>22720.799999999999</v>
      </c>
    </row>
    <row r="9" spans="1:21" x14ac:dyDescent="0.25">
      <c r="A9" s="4">
        <f t="shared" si="0"/>
        <v>0</v>
      </c>
      <c r="B9" s="4">
        <f t="shared" si="1"/>
        <v>307.5</v>
      </c>
      <c r="C9" s="4">
        <f t="shared" si="9"/>
        <v>369</v>
      </c>
      <c r="D9" s="4">
        <f t="shared" si="2"/>
        <v>442.8</v>
      </c>
      <c r="E9" s="5">
        <f t="shared" si="3"/>
        <v>9200000</v>
      </c>
      <c r="F9" s="10">
        <f t="shared" si="4"/>
        <v>29919</v>
      </c>
      <c r="G9" s="15">
        <f t="shared" si="5"/>
        <v>24932</v>
      </c>
      <c r="H9" s="10">
        <f t="shared" si="6"/>
        <v>20777</v>
      </c>
      <c r="I9" s="4" t="e">
        <f>#REF!</f>
        <v>#REF!</v>
      </c>
      <c r="J9" s="4">
        <f t="shared" si="7"/>
        <v>0</v>
      </c>
      <c r="O9">
        <v>0</v>
      </c>
      <c r="P9">
        <v>369</v>
      </c>
      <c r="Q9">
        <f t="shared" si="8"/>
        <v>307.5</v>
      </c>
      <c r="R9" s="2">
        <v>9200000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419.16666666666669</v>
      </c>
      <c r="C10" s="4">
        <f t="shared" si="9"/>
        <v>503</v>
      </c>
      <c r="D10" s="4">
        <f t="shared" si="2"/>
        <v>603.6</v>
      </c>
      <c r="E10" s="5">
        <f t="shared" si="3"/>
        <v>17000000</v>
      </c>
      <c r="F10" s="10">
        <f t="shared" si="4"/>
        <v>40557</v>
      </c>
      <c r="G10" s="10">
        <f t="shared" si="5"/>
        <v>33797</v>
      </c>
      <c r="H10" s="10">
        <f t="shared" si="6"/>
        <v>28164</v>
      </c>
      <c r="I10" s="4" t="e">
        <f>#REF!</f>
        <v>#REF!</v>
      </c>
      <c r="J10" s="4">
        <f t="shared" si="7"/>
        <v>0</v>
      </c>
      <c r="O10">
        <v>0</v>
      </c>
      <c r="P10">
        <v>503</v>
      </c>
      <c r="Q10">
        <f t="shared" si="8"/>
        <v>419.16666666666669</v>
      </c>
      <c r="R10" s="2">
        <v>17000000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375</v>
      </c>
      <c r="C11" s="4">
        <f t="shared" si="9"/>
        <v>450</v>
      </c>
      <c r="D11" s="4">
        <f t="shared" si="2"/>
        <v>540</v>
      </c>
      <c r="E11" s="5">
        <f t="shared" si="3"/>
        <v>11500000</v>
      </c>
      <c r="F11" s="10">
        <f t="shared" si="4"/>
        <v>30667</v>
      </c>
      <c r="G11" s="10">
        <f t="shared" si="5"/>
        <v>25556</v>
      </c>
      <c r="H11" s="10">
        <f t="shared" si="6"/>
        <v>21296</v>
      </c>
      <c r="I11" s="4" t="e">
        <f>#REF!</f>
        <v>#REF!</v>
      </c>
      <c r="J11" s="4">
        <f t="shared" si="7"/>
        <v>0</v>
      </c>
      <c r="O11">
        <v>0</v>
      </c>
      <c r="P11">
        <v>450</v>
      </c>
      <c r="Q11">
        <f t="shared" si="8"/>
        <v>375</v>
      </c>
      <c r="R11" s="2">
        <v>11500000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6:24" x14ac:dyDescent="0.25">
      <c r="G17" t="s">
        <v>13</v>
      </c>
    </row>
    <row r="18" spans="6:24" x14ac:dyDescent="0.25">
      <c r="G18" t="s">
        <v>14</v>
      </c>
    </row>
    <row r="19" spans="6:24" x14ac:dyDescent="0.25">
      <c r="F19" s="7">
        <f>H19/1.1</f>
        <v>379.99999999999994</v>
      </c>
      <c r="G19" t="s">
        <v>15</v>
      </c>
      <c r="H19">
        <v>418</v>
      </c>
      <c r="I19">
        <f>38.8*10.764</f>
        <v>417.64319999999992</v>
      </c>
      <c r="J19" t="s">
        <v>23</v>
      </c>
    </row>
    <row r="20" spans="6:24" x14ac:dyDescent="0.25">
      <c r="G20" t="s">
        <v>16</v>
      </c>
      <c r="H20">
        <v>26500</v>
      </c>
    </row>
    <row r="21" spans="6:24" x14ac:dyDescent="0.25">
      <c r="G21" t="s">
        <v>17</v>
      </c>
      <c r="H21">
        <f>H20*H19</f>
        <v>11077000</v>
      </c>
    </row>
    <row r="22" spans="6:24" x14ac:dyDescent="0.25">
      <c r="G22" s="6" t="s">
        <v>31</v>
      </c>
      <c r="H22" s="6">
        <v>500000</v>
      </c>
    </row>
    <row r="23" spans="6:24" x14ac:dyDescent="0.25">
      <c r="H23">
        <f>H22+H21</f>
        <v>11577000</v>
      </c>
      <c r="N23" s="11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19</v>
      </c>
      <c r="H26">
        <v>7500000</v>
      </c>
      <c r="N26" t="s">
        <v>30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20</v>
      </c>
      <c r="H27">
        <v>450000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G28" t="s">
        <v>21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>
        <f>SUM(H26:H28)</f>
        <v>7980000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G30" t="s">
        <v>22</v>
      </c>
      <c r="H30">
        <v>8370287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C1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D4" sqref="D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2024-10-17T05:25:07Z</dcterms:modified>
</cp:coreProperties>
</file>