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SUAIB JAMAL AHMED KHAN\"/>
    </mc:Choice>
  </mc:AlternateContent>
  <xr:revisionPtr revIDLastSave="0" documentId="13_ncr:1_{B3E866C4-0899-4B7C-8656-BF82E7133AA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6" i="4" l="1"/>
  <c r="H22" i="4"/>
  <c r="J20" i="4"/>
  <c r="I20" i="4"/>
  <c r="P8" i="4"/>
  <c r="P6" i="4"/>
  <c r="P5" i="4"/>
  <c r="Q32" i="4"/>
  <c r="Q25" i="4"/>
  <c r="Q26" i="4"/>
  <c r="Q27" i="4"/>
  <c r="Q28" i="4"/>
  <c r="Q29" i="4"/>
  <c r="Q30" i="4"/>
  <c r="Q31" i="4"/>
  <c r="Q24" i="4"/>
  <c r="Q12" i="4" l="1"/>
  <c r="P11" i="4"/>
  <c r="P10" i="4"/>
  <c r="P9" i="4"/>
  <c r="Q8" i="4"/>
  <c r="Q7" i="4"/>
  <c r="Q6" i="4"/>
  <c r="Q5" i="4"/>
  <c r="P4" i="4"/>
  <c r="P3" i="4"/>
  <c r="P2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<sst xmlns="http://schemas.openxmlformats.org/spreadsheetml/2006/main" count="29" uniqueCount="26">
  <si>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</si>
  <si>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</si>
  <si>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</si>
  <si>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</si>
  <si>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</si>
  <si>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</si>
  <si>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</si>
  <si>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</si>
  <si>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</si>
  <si>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</si>
  <si>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</si>
  <si>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</si>
  <si>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</si>
  <si>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601, 6th Floor, MAC HOME, Hirabai Compound, Ghodapdeo Cross Road No. 1, Mazgaon, MUmbai, 400010</t>
  </si>
  <si>
    <t>ca</t>
  </si>
  <si>
    <t>fmv</t>
  </si>
  <si>
    <t>draft - 77 lakhs</t>
  </si>
  <si>
    <t>mca</t>
  </si>
  <si>
    <t>07.02.24</t>
  </si>
  <si>
    <t>12.11.21</t>
  </si>
  <si>
    <t>11.10.22</t>
  </si>
  <si>
    <t>67 to 75 lakhs</t>
  </si>
  <si>
    <t>sold out</t>
  </si>
  <si>
    <t>bua</t>
  </si>
  <si>
    <t>rate on ca</t>
  </si>
  <si>
    <t>oc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</si>
</sst>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D8DCF-237E-42AD-AA15-8F8EFC83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D8470-147E-4A0B-9B69-FF606DB7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0</xdr:rowOff>
    </xdr:from>
    <xdr:to>
      <xdr:col>15</xdr:col>
      <xdr:colOff>96498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67089-6FBE-4E5F-A054-0FFCD18E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0"/>
          <a:ext cx="8945223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49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A2F94-1A03-490E-B888-5BD9A86D5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D1F07-8707-412F-B308-7A6FC595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A310F-C27C-4AD4-BD28-2711F977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54639-C245-4876-82E6-A0E841D30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15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0B142-C9B2-4ED8-AF06-CB929910F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A9EF98-E5E2-4657-B942-15CACAE3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5FD28-64DC-4869-AFB2-5A49F76E0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24DB7-7427-4873-A640-9C2D60E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I10" sqref="I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11500000</v>
      </c>
      <c r="F2" s="15">
        <f t="shared" ref="F2:F13" si="4">ROUND((E2/B2),0)</f>
        <v>28049</v>
      </c>
      <c r="G2" s="10">
        <f t="shared" ref="G2:G13" si="5">ROUND((E2/C2),0)</f>
        <v>23374</v>
      </c>
      <c r="H2" s="10">
        <f t="shared" ref="H2:H13" si="6">ROUND((E2/D2),0)</f>
        <v>19478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11500000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260</v>
      </c>
      <c r="C3" s="4">
        <f t="shared" ref="C3:C15" si="9">B3*1.2</f>
        <v>312</v>
      </c>
      <c r="D3" s="4">
        <f t="shared" si="2"/>
        <v>374.4</v>
      </c>
      <c r="E3" s="16">
        <f t="shared" si="3"/>
        <v>9200000</v>
      </c>
      <c r="F3" s="10">
        <f t="shared" si="4"/>
        <v>35385</v>
      </c>
      <c r="G3" s="10">
        <f t="shared" si="5"/>
        <v>29487</v>
      </c>
      <c r="H3" s="10">
        <f t="shared" si="6"/>
        <v>24573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260</v>
      </c>
      <c r="R3" s="2">
        <v>9200000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370</v>
      </c>
      <c r="C4" s="4">
        <f t="shared" si="9"/>
        <v>444</v>
      </c>
      <c r="D4" s="4">
        <f t="shared" si="2"/>
        <v>532.79999999999995</v>
      </c>
      <c r="E4" s="16">
        <f t="shared" si="3"/>
        <v>12500000</v>
      </c>
      <c r="F4" s="10">
        <f t="shared" si="4"/>
        <v>33784</v>
      </c>
      <c r="G4" s="10">
        <f t="shared" si="5"/>
        <v>28153</v>
      </c>
      <c r="H4" s="10">
        <f t="shared" si="6"/>
        <v>23461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370</v>
      </c>
      <c r="R4" s="2">
        <v>12500000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257.43899999999996</v>
      </c>
      <c r="C5" s="4">
        <f t="shared" si="9"/>
        <v>308.92679999999996</v>
      </c>
      <c r="D5" s="4">
        <f t="shared" si="2"/>
        <v>370.71215999999993</v>
      </c>
      <c r="E5" s="16">
        <f t="shared" si="3"/>
        <v>4750000</v>
      </c>
      <c r="F5" s="15">
        <f t="shared" si="4"/>
        <v>18451</v>
      </c>
      <c r="G5" s="10">
        <f t="shared" si="5"/>
        <v>15376</v>
      </c>
      <c r="H5" s="10">
        <f t="shared" si="6"/>
        <v>12813</v>
      </c>
      <c r="I5" s="4" t="e">
        <f>#REF!</f>
        <v>#REF!</v>
      </c>
      <c r="J5" s="4" t="str">
        <f t="shared" si="7"/>
        <v>07.02.24</v>
      </c>
      <c r="O5">
        <v>0</v>
      </c>
      <c r="P5">
        <f>28.7*10.764</f>
        <v>308.92679999999996</v>
      </c>
      <c r="Q5">
        <f t="shared" ref="Q5:Q12" si="10">P5/1.2</f>
        <v>257.43899999999996</v>
      </c>
      <c r="R5" s="2">
        <v>4750000</v>
      </c>
      <c r="S5" s="8" t="s">
        <v>18</v>
      </c>
      <c r="T5" s="8"/>
    </row>
    <row r="6" spans="1:21" x14ac:dyDescent="0.25">
      <c r="A6" s="4">
        <f t="shared" si="0"/>
        <v>0</v>
      </c>
      <c r="B6" s="4">
        <f t="shared" si="1"/>
        <v>345.16559999999993</v>
      </c>
      <c r="C6" s="4">
        <f t="shared" si="9"/>
        <v>414.19871999999992</v>
      </c>
      <c r="D6" s="4">
        <f t="shared" si="2"/>
        <v>497.03846399999986</v>
      </c>
      <c r="E6" s="16">
        <f t="shared" si="3"/>
        <v>5788000</v>
      </c>
      <c r="F6" s="15">
        <f t="shared" si="4"/>
        <v>16769</v>
      </c>
      <c r="G6" s="10">
        <f t="shared" si="5"/>
        <v>13974</v>
      </c>
      <c r="H6" s="10">
        <f t="shared" si="6"/>
        <v>11645</v>
      </c>
      <c r="I6" s="4" t="e">
        <f>#REF!</f>
        <v>#REF!</v>
      </c>
      <c r="J6" s="4" t="str">
        <f t="shared" si="7"/>
        <v>12.11.21</v>
      </c>
      <c r="O6">
        <v>0</v>
      </c>
      <c r="P6">
        <f>38.48*10.764</f>
        <v>414.19871999999992</v>
      </c>
      <c r="Q6">
        <f t="shared" si="10"/>
        <v>345.16559999999993</v>
      </c>
      <c r="R6" s="2">
        <v>5788000</v>
      </c>
      <c r="S6" s="8" t="s">
        <v>19</v>
      </c>
      <c r="T6" s="8"/>
      <c r="U6">
        <f>F6*1.2</f>
        <v>20122.8</v>
      </c>
    </row>
    <row r="7" spans="1:21" x14ac:dyDescent="0.25">
      <c r="A7" s="4">
        <f t="shared" si="0"/>
        <v>0</v>
      </c>
      <c r="B7" s="4">
        <f t="shared" si="1"/>
        <v>493.33333333333337</v>
      </c>
      <c r="C7" s="4">
        <f t="shared" si="9"/>
        <v>592</v>
      </c>
      <c r="D7" s="4">
        <f t="shared" si="2"/>
        <v>710.4</v>
      </c>
      <c r="E7" s="16">
        <f t="shared" si="3"/>
        <v>7200000</v>
      </c>
      <c r="F7" s="10">
        <f t="shared" si="4"/>
        <v>14595</v>
      </c>
      <c r="G7" s="10">
        <f t="shared" si="5"/>
        <v>12162</v>
      </c>
      <c r="H7" s="10">
        <f t="shared" si="6"/>
        <v>10135</v>
      </c>
      <c r="I7" s="4" t="e">
        <f>#REF!</f>
        <v>#REF!</v>
      </c>
      <c r="J7" s="4">
        <f t="shared" si="7"/>
        <v>0</v>
      </c>
      <c r="O7">
        <v>0</v>
      </c>
      <c r="P7">
        <v>592</v>
      </c>
      <c r="Q7">
        <f t="shared" si="10"/>
        <v>493.33333333333337</v>
      </c>
      <c r="R7" s="2">
        <v>7200000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389.74650000000003</v>
      </c>
      <c r="C8" s="4">
        <f t="shared" si="9"/>
        <v>467.69580000000002</v>
      </c>
      <c r="D8" s="4">
        <f t="shared" si="2"/>
        <v>561.23496</v>
      </c>
      <c r="E8" s="16">
        <f t="shared" si="3"/>
        <v>7500000</v>
      </c>
      <c r="F8" s="15">
        <f t="shared" si="4"/>
        <v>19243</v>
      </c>
      <c r="G8" s="10">
        <f t="shared" si="5"/>
        <v>16036</v>
      </c>
      <c r="H8" s="10">
        <f t="shared" si="6"/>
        <v>13363</v>
      </c>
      <c r="I8" s="4" t="e">
        <f>#REF!</f>
        <v>#REF!</v>
      </c>
      <c r="J8" s="4" t="str">
        <f t="shared" si="7"/>
        <v>11.10.22</v>
      </c>
      <c r="O8">
        <v>0</v>
      </c>
      <c r="P8">
        <f>43.45*10.764</f>
        <v>467.69580000000002</v>
      </c>
      <c r="Q8">
        <f t="shared" si="10"/>
        <v>389.74650000000003</v>
      </c>
      <c r="R8" s="2">
        <v>7500000</v>
      </c>
      <c r="S8" s="8" t="s">
        <v>20</v>
      </c>
      <c r="T8" s="8"/>
    </row>
    <row r="9" spans="1:21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16">
        <f t="shared" si="3"/>
        <v>11000000</v>
      </c>
      <c r="F9" s="15">
        <f t="shared" si="4"/>
        <v>27500</v>
      </c>
      <c r="G9" s="10">
        <f t="shared" si="5"/>
        <v>22917</v>
      </c>
      <c r="H9" s="10">
        <f t="shared" si="6"/>
        <v>19097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11000000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7000000</v>
      </c>
      <c r="F10" s="10">
        <f t="shared" si="4"/>
        <v>31111</v>
      </c>
      <c r="G10" s="10">
        <f t="shared" si="5"/>
        <v>25926</v>
      </c>
      <c r="H10" s="10">
        <f t="shared" si="6"/>
        <v>21605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225</v>
      </c>
      <c r="R10" s="2">
        <v>7000000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300</v>
      </c>
      <c r="C11" s="4">
        <f t="shared" si="9"/>
        <v>360</v>
      </c>
      <c r="D11" s="4">
        <f t="shared" si="2"/>
        <v>432</v>
      </c>
      <c r="E11" s="16">
        <f t="shared" si="3"/>
        <v>7500000</v>
      </c>
      <c r="F11" s="10">
        <f t="shared" si="4"/>
        <v>25000</v>
      </c>
      <c r="G11" s="10">
        <f t="shared" si="5"/>
        <v>20833</v>
      </c>
      <c r="H11" s="10">
        <f t="shared" si="6"/>
        <v>17361</v>
      </c>
      <c r="I11" s="4" t="e">
        <f>#REF!</f>
        <v>#REF!</v>
      </c>
      <c r="J11" s="4" t="str">
        <f t="shared" si="7"/>
        <v>sold out</v>
      </c>
      <c r="O11">
        <v>0</v>
      </c>
      <c r="P11">
        <f t="shared" si="8"/>
        <v>0</v>
      </c>
      <c r="Q11" s="11">
        <v>300</v>
      </c>
      <c r="R11" s="17">
        <v>7500000</v>
      </c>
      <c r="S11" s="11" t="s">
        <v>22</v>
      </c>
      <c r="T11" s="8"/>
    </row>
    <row r="12" spans="1:21" x14ac:dyDescent="0.25">
      <c r="A12" s="4">
        <f t="shared" si="0"/>
        <v>0</v>
      </c>
      <c r="B12" s="4">
        <f t="shared" si="1"/>
        <v>375</v>
      </c>
      <c r="C12" s="4">
        <f t="shared" si="9"/>
        <v>450</v>
      </c>
      <c r="D12" s="4">
        <f t="shared" si="2"/>
        <v>540</v>
      </c>
      <c r="E12" s="16">
        <f t="shared" si="3"/>
        <v>12000000</v>
      </c>
      <c r="F12" s="10">
        <f t="shared" si="4"/>
        <v>32000</v>
      </c>
      <c r="G12" s="10">
        <f t="shared" si="5"/>
        <v>26667</v>
      </c>
      <c r="H12" s="10">
        <f t="shared" si="6"/>
        <v>22222</v>
      </c>
      <c r="I12" s="4" t="e">
        <f>#REF!</f>
        <v>#REF!</v>
      </c>
      <c r="J12" s="4">
        <f t="shared" si="7"/>
        <v>0</v>
      </c>
      <c r="O12">
        <v>0</v>
      </c>
      <c r="P12">
        <v>450</v>
      </c>
      <c r="Q12">
        <f t="shared" si="10"/>
        <v>375</v>
      </c>
      <c r="R12" s="2">
        <v>12000000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152.7777777777778</v>
      </c>
      <c r="C13" s="4">
        <f t="shared" si="9"/>
        <v>183.33333333333334</v>
      </c>
      <c r="D13" s="4">
        <f t="shared" si="2"/>
        <v>220</v>
      </c>
      <c r="E13" s="5">
        <f t="shared" si="3"/>
        <v>6000000</v>
      </c>
      <c r="F13" s="10">
        <f t="shared" si="4"/>
        <v>39273</v>
      </c>
      <c r="G13" s="10">
        <f t="shared" si="5"/>
        <v>32727</v>
      </c>
      <c r="H13" s="10">
        <f t="shared" si="6"/>
        <v>27273</v>
      </c>
      <c r="I13" s="4" t="e">
        <f>#REF!</f>
        <v>#REF!</v>
      </c>
      <c r="J13" s="4">
        <f t="shared" si="7"/>
        <v>0</v>
      </c>
      <c r="O13">
        <v>220</v>
      </c>
      <c r="P13">
        <f t="shared" ref="P13" si="11">O13/1.2</f>
        <v>183.33333333333334</v>
      </c>
      <c r="Q13">
        <f t="shared" ref="Q13" si="12">P13/1.2</f>
        <v>152.7777777777778</v>
      </c>
      <c r="R13" s="2">
        <v>6000000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390</v>
      </c>
    </row>
    <row r="20" spans="7:24" x14ac:dyDescent="0.25">
      <c r="G20" t="s">
        <v>23</v>
      </c>
      <c r="H20">
        <v>468</v>
      </c>
      <c r="I20">
        <f>43.49*10.764</f>
        <v>468.12635999999998</v>
      </c>
      <c r="J20">
        <f>I20/H19</f>
        <v>1.2003239999999999</v>
      </c>
    </row>
    <row r="21" spans="7:24" x14ac:dyDescent="0.25">
      <c r="G21" t="s">
        <v>24</v>
      </c>
      <c r="H21">
        <v>20000</v>
      </c>
    </row>
    <row r="22" spans="7:24" x14ac:dyDescent="0.25">
      <c r="G22" t="s">
        <v>15</v>
      </c>
      <c r="H22">
        <f>H21*H19</f>
        <v>7800000</v>
      </c>
    </row>
    <row r="23" spans="7:24" x14ac:dyDescent="0.25">
      <c r="G23" s="6"/>
      <c r="H23" s="6"/>
      <c r="O23" t="s">
        <v>17</v>
      </c>
    </row>
    <row r="24" spans="7:24" x14ac:dyDescent="0.25">
      <c r="O24">
        <v>10.29</v>
      </c>
      <c r="P24">
        <v>12.21</v>
      </c>
      <c r="Q24">
        <f>P24*O24</f>
        <v>125.6409</v>
      </c>
    </row>
    <row r="25" spans="7:24" x14ac:dyDescent="0.25">
      <c r="G25" t="s">
        <v>16</v>
      </c>
      <c r="O25">
        <v>4.9000000000000004</v>
      </c>
      <c r="P25" s="11">
        <v>2.93</v>
      </c>
      <c r="Q25">
        <f t="shared" ref="Q25:Q31" si="21">P25*O25</f>
        <v>14.357000000000001</v>
      </c>
      <c r="R25" s="13"/>
      <c r="T25" s="11"/>
      <c r="U25" s="11"/>
      <c r="V25" s="11"/>
      <c r="W25" s="11"/>
      <c r="X25" s="11"/>
    </row>
    <row r="26" spans="7:24" x14ac:dyDescent="0.25">
      <c r="O26">
        <v>4.0999999999999996</v>
      </c>
      <c r="P26" s="11">
        <v>7</v>
      </c>
      <c r="Q26">
        <f t="shared" si="21"/>
        <v>28.699999999999996</v>
      </c>
      <c r="R26" s="14"/>
      <c r="T26" s="14"/>
      <c r="U26" s="14"/>
      <c r="V26" s="11"/>
      <c r="W26" s="11"/>
      <c r="X26" s="11"/>
    </row>
    <row r="27" spans="7:24" x14ac:dyDescent="0.25">
      <c r="H27" t="s">
        <v>21</v>
      </c>
      <c r="O27">
        <v>8.94</v>
      </c>
      <c r="P27" s="11">
        <v>13.24</v>
      </c>
      <c r="Q27">
        <f t="shared" si="21"/>
        <v>118.3656</v>
      </c>
      <c r="R27" s="11"/>
      <c r="T27" s="11"/>
      <c r="U27" s="11"/>
      <c r="V27" s="11"/>
      <c r="W27" s="11"/>
      <c r="X27" s="11"/>
    </row>
    <row r="28" spans="7:24" x14ac:dyDescent="0.25">
      <c r="O28">
        <v>4.45</v>
      </c>
      <c r="P28" s="11">
        <v>3.81</v>
      </c>
      <c r="Q28">
        <f t="shared" si="21"/>
        <v>16.954499999999999</v>
      </c>
      <c r="R28" s="11"/>
      <c r="T28" s="11"/>
      <c r="U28" s="11"/>
      <c r="V28" s="11"/>
      <c r="W28" s="11"/>
      <c r="X28" s="11"/>
    </row>
    <row r="29" spans="7:24" x14ac:dyDescent="0.25">
      <c r="I29" t="s">
        <v>25</v>
      </c>
      <c r="O29">
        <v>4.5</v>
      </c>
      <c r="P29" s="11">
        <v>7.55</v>
      </c>
      <c r="Q29">
        <f t="shared" si="21"/>
        <v>33.975000000000001</v>
      </c>
      <c r="R29" s="12"/>
      <c r="T29" s="12"/>
      <c r="U29" s="12"/>
      <c r="V29" s="11"/>
      <c r="W29" s="11"/>
      <c r="X29" s="11"/>
    </row>
    <row r="30" spans="7:24" x14ac:dyDescent="0.25">
      <c r="O30">
        <v>5.7</v>
      </c>
      <c r="P30" s="11">
        <v>6.88</v>
      </c>
      <c r="Q30">
        <f t="shared" si="21"/>
        <v>39.216000000000001</v>
      </c>
      <c r="R30" s="11"/>
      <c r="T30" s="11"/>
      <c r="U30" s="11"/>
      <c r="V30" s="11"/>
      <c r="W30" s="11"/>
      <c r="X30" s="11"/>
    </row>
    <row r="31" spans="7:24" x14ac:dyDescent="0.25">
      <c r="O31">
        <v>4</v>
      </c>
      <c r="P31" s="11">
        <v>1.2</v>
      </c>
      <c r="Q31">
        <f t="shared" si="21"/>
        <v>4.8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>
        <f>SUM(Q24:Q31)</f>
        <v>382.00900000000001</v>
      </c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2024-10-22T08:33:02Z</dcterms:modified>
</cp:coreProperties>
</file>