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40F5296-507D-44EE-B1F5-118299B5290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6" i="1" l="1"/>
  <c r="E16" i="1"/>
  <c r="H42" i="1" l="1"/>
  <c r="H31" i="1"/>
  <c r="H16" i="1" l="1"/>
  <c r="G12" i="1"/>
  <c r="N43" i="1"/>
  <c r="N42" i="1"/>
  <c r="G51" i="1" l="1"/>
  <c r="E28" i="1" l="1"/>
  <c r="G37" i="1"/>
  <c r="G87" i="1"/>
  <c r="G23" i="1"/>
  <c r="G10" i="1"/>
  <c r="G11" i="1" s="1"/>
  <c r="G8" i="1"/>
  <c r="G6" i="1"/>
  <c r="G5" i="1"/>
  <c r="G14" i="1" s="1"/>
  <c r="G13" i="1" l="1"/>
  <c r="C7" i="1"/>
  <c r="G16" i="1" l="1"/>
  <c r="C23" i="1"/>
  <c r="H17" i="1" l="1"/>
  <c r="G19" i="1"/>
  <c r="C87" i="1"/>
  <c r="G21" i="1" l="1"/>
  <c r="G20" i="1"/>
  <c r="G25" i="1"/>
  <c r="C5" i="1"/>
  <c r="C6" i="1" l="1"/>
  <c r="C14" i="1"/>
  <c r="C8" i="1" l="1"/>
  <c r="C10" i="1"/>
  <c r="C11" i="1" s="1"/>
  <c r="C12" i="1" l="1"/>
  <c r="C13" i="1" s="1"/>
  <c r="C16" i="1" s="1"/>
  <c r="F17" i="1" l="1"/>
  <c r="E17" i="1"/>
  <c r="C19" i="1"/>
  <c r="C25" i="1" s="1"/>
  <c r="H35" i="1" l="1"/>
  <c r="H48" i="1"/>
  <c r="H33" i="1"/>
  <c r="H34" i="1" s="1"/>
  <c r="H45" i="1"/>
  <c r="H44" i="1"/>
  <c r="I44" i="1" s="1"/>
  <c r="H43" i="1"/>
  <c r="I43" i="1" s="1"/>
  <c r="I42" i="1"/>
  <c r="C20" i="1"/>
  <c r="C21" i="1"/>
  <c r="I31" i="1"/>
  <c r="H32" i="1"/>
  <c r="I32" i="1" s="1"/>
  <c r="H36" i="1" l="1"/>
  <c r="H50" i="1"/>
  <c r="I50" i="1" s="1"/>
  <c r="H49" i="1"/>
  <c r="I49" i="1" s="1"/>
  <c r="I33" i="1"/>
  <c r="I48" i="1"/>
  <c r="H46" i="1"/>
  <c r="I45" i="1"/>
  <c r="I34" i="1" l="1"/>
  <c r="I46" i="1"/>
  <c r="H47" i="1"/>
  <c r="I47" i="1" s="1"/>
  <c r="I51" i="1" l="1"/>
  <c r="I52" i="1" s="1"/>
  <c r="I36" i="1"/>
  <c r="I35" i="1"/>
  <c r="I37" i="1" l="1"/>
  <c r="I38" i="1" s="1"/>
  <c r="I53" i="1"/>
  <c r="I39" i="1" l="1"/>
</calcChain>
</file>

<file path=xl/sharedStrings.xml><?xml version="1.0" encoding="utf-8"?>
<sst xmlns="http://schemas.openxmlformats.org/spreadsheetml/2006/main" count="63" uniqueCount="33">
  <si>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</si>
  <si>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</si>
  <si>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</si>
  <si>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</si>
  <si>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</si>
  <si>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</si>
  <si>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</si>
  <si>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</si>
  <si>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</si>
  <si>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</si>
  <si>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</si>
  <si>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</si>
  <si>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</si>
  <si>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</si>
  <si>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</si>
  <si>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</si>
  <si>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</si>
  <si>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</si>
  <si>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</si>
  <si>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Ground</t>
  </si>
  <si>
    <t>BOM\MSME Branch Thane\CONTINUITY PRINTERS PRIVATE LIMITED</t>
  </si>
  <si>
    <t>Unit No.</t>
  </si>
  <si>
    <t>Floor</t>
  </si>
  <si>
    <t>FMV</t>
  </si>
  <si>
    <t>First</t>
  </si>
  <si>
    <t>Second</t>
  </si>
  <si>
    <t>Dep. Rate</t>
  </si>
  <si>
    <t>DSV</t>
  </si>
  <si>
    <t>2nd opinion</t>
  </si>
  <si>
    <t>14 15 16 214 215 - furnished units</t>
  </si>
  <si>
    <t>11 &amp; 12, 111 &amp; 112, 211 &amp; 212 - vacant</t>
  </si>
  <si>
    <t>First Floor</t>
  </si>
  <si>
    <t xml:space="preserve">Second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</si>
</sst>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0" fillId="0" borderId="0" xfId="1" applyFont="1"/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43" fontId="0" fillId="0" borderId="0" xfId="0" applyNumberFormat="1" applyBorder="1"/>
    <xf numFmtId="0" fontId="6" fillId="0" borderId="0" xfId="0" applyFont="1" applyBorder="1"/>
    <xf numFmtId="43" fontId="4" fillId="3" borderId="0" xfId="0" applyNumberFormat="1" applyFont="1" applyFill="1" applyBorder="1"/>
    <xf numFmtId="43" fontId="5" fillId="3" borderId="0" xfId="0" applyNumberFormat="1" applyFont="1" applyFill="1"/>
    <xf numFmtId="0" fontId="4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410308</xdr:colOff>
      <xdr:row>31</xdr:row>
      <xdr:rowOff>34473</xdr:rowOff>
    </xdr:from>
    <xdr:to>
      <xdr:col>18</xdr:col>
      <xdr:colOff>36635</xdr:colOff>
      <xdr:row>39</xdr:row>
      <xdr:rowOff>124558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F9DDC-A184-414C-AC5E-091E5B381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8096" y="6320973"/>
          <a:ext cx="4491404" cy="1614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"/>
  <sheetViews>
    <sheetView tabSelected="1" topLeftCell="A25" zoomScale="130" zoomScaleNormal="130" workbookViewId="0">
      <selection activeCell="G45" sqref="G4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customWidth="1"/>
    <col min="7" max="7" width="17.140625" style="20" customWidth="1"/>
    <col min="8" max="8" width="14.28515625" customWidth="1"/>
    <col min="9" max="9" width="16" customWidth="1"/>
  </cols>
  <sheetData>
    <row r="1" spans="1:9" x14ac:dyDescent="0.25">
      <c r="A1" s="1"/>
      <c r="B1" s="2"/>
      <c r="C1" s="17"/>
      <c r="D1" s="26"/>
      <c r="E1" s="5"/>
      <c r="F1" s="5"/>
      <c r="G1" s="17"/>
      <c r="H1" s="5"/>
      <c r="I1" s="3"/>
    </row>
    <row r="2" spans="1:9" x14ac:dyDescent="0.25">
      <c r="A2" s="4"/>
      <c r="B2" s="5"/>
      <c r="C2" s="35" t="s">
        <v>30</v>
      </c>
      <c r="D2" s="27"/>
      <c r="E2" s="5"/>
      <c r="F2" s="5"/>
      <c r="G2" s="35" t="s">
        <v>29</v>
      </c>
      <c r="H2" s="5"/>
      <c r="I2" s="6"/>
    </row>
    <row r="3" spans="1:9" x14ac:dyDescent="0.25">
      <c r="A3" s="4" t="s">
        <v>0</v>
      </c>
      <c r="B3" s="7"/>
      <c r="C3" s="34">
        <v>6800</v>
      </c>
      <c r="D3" s="39"/>
      <c r="E3" s="5"/>
      <c r="F3" s="5"/>
      <c r="G3" s="34">
        <v>6500</v>
      </c>
      <c r="H3" s="5"/>
      <c r="I3" s="6"/>
    </row>
    <row r="4" spans="1:9" ht="30" x14ac:dyDescent="0.25">
      <c r="A4" s="8" t="s">
        <v>1</v>
      </c>
      <c r="B4" s="7"/>
      <c r="C4" s="34">
        <v>2500</v>
      </c>
      <c r="D4" s="28"/>
      <c r="E4" s="5"/>
      <c r="F4" s="5"/>
      <c r="G4" s="34">
        <v>2500</v>
      </c>
      <c r="H4" s="5"/>
      <c r="I4" s="6"/>
    </row>
    <row r="5" spans="1:9" x14ac:dyDescent="0.25">
      <c r="A5" s="4" t="s">
        <v>2</v>
      </c>
      <c r="B5" s="7"/>
      <c r="C5" s="34">
        <f>C3-C4</f>
        <v>4300</v>
      </c>
      <c r="D5" s="28"/>
      <c r="E5" s="5"/>
      <c r="F5" s="5"/>
      <c r="G5" s="34">
        <f>G3-G4</f>
        <v>4000</v>
      </c>
      <c r="H5" s="5"/>
      <c r="I5" s="6"/>
    </row>
    <row r="6" spans="1:9" x14ac:dyDescent="0.25">
      <c r="A6" s="4" t="s">
        <v>3</v>
      </c>
      <c r="B6" s="7"/>
      <c r="C6" s="34">
        <f>C4</f>
        <v>2500</v>
      </c>
      <c r="D6" s="28"/>
      <c r="E6" s="5"/>
      <c r="F6" s="5"/>
      <c r="G6" s="34">
        <f>G4</f>
        <v>2500</v>
      </c>
      <c r="H6" s="5"/>
      <c r="I6" s="6"/>
    </row>
    <row r="7" spans="1:9" x14ac:dyDescent="0.25">
      <c r="A7" s="4" t="s">
        <v>4</v>
      </c>
      <c r="B7" s="9"/>
      <c r="C7" s="35">
        <f>D7-D8</f>
        <v>7</v>
      </c>
      <c r="D7" s="42">
        <v>2024</v>
      </c>
      <c r="E7" s="5"/>
      <c r="F7" s="5"/>
      <c r="G7" s="35">
        <v>7</v>
      </c>
      <c r="H7" s="5"/>
      <c r="I7" s="6"/>
    </row>
    <row r="8" spans="1:9" x14ac:dyDescent="0.25">
      <c r="A8" s="4" t="s">
        <v>5</v>
      </c>
      <c r="B8" s="9"/>
      <c r="C8" s="35">
        <f>C9-C7</f>
        <v>53</v>
      </c>
      <c r="D8" s="29">
        <v>2017</v>
      </c>
      <c r="E8" s="5" t="s">
        <v>18</v>
      </c>
      <c r="F8" s="5"/>
      <c r="G8" s="35">
        <f>G9-G7</f>
        <v>53</v>
      </c>
      <c r="H8" s="5"/>
      <c r="I8" s="6"/>
    </row>
    <row r="9" spans="1:9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6"/>
    </row>
    <row r="10" spans="1:9" ht="30" x14ac:dyDescent="0.25">
      <c r="A10" s="8" t="s">
        <v>12</v>
      </c>
      <c r="B10" s="9"/>
      <c r="C10" s="35">
        <f>90*C7/C9</f>
        <v>10.5</v>
      </c>
      <c r="D10" s="29"/>
      <c r="E10" s="5"/>
      <c r="F10" s="5"/>
      <c r="G10" s="35">
        <f>90*G7/G9</f>
        <v>10.5</v>
      </c>
      <c r="H10" s="5"/>
      <c r="I10" s="6"/>
    </row>
    <row r="11" spans="1:9" x14ac:dyDescent="0.25">
      <c r="A11" s="4"/>
      <c r="B11" s="10"/>
      <c r="C11" s="36">
        <f>C10%</f>
        <v>0.105</v>
      </c>
      <c r="D11" s="30"/>
      <c r="E11" s="5"/>
      <c r="F11" s="5"/>
      <c r="G11" s="36">
        <f>G10%</f>
        <v>0.105</v>
      </c>
      <c r="H11" s="5"/>
      <c r="I11" s="6"/>
    </row>
    <row r="12" spans="1:9" x14ac:dyDescent="0.25">
      <c r="A12" s="4" t="s">
        <v>7</v>
      </c>
      <c r="B12" s="7"/>
      <c r="C12" s="34">
        <f>ROUND(C6*C11,0)</f>
        <v>263</v>
      </c>
      <c r="D12" s="28"/>
      <c r="E12" s="5"/>
      <c r="F12" s="5"/>
      <c r="G12" s="34">
        <f>ROUND(G6*G11,0)</f>
        <v>263</v>
      </c>
      <c r="H12" s="5"/>
      <c r="I12" s="6"/>
    </row>
    <row r="13" spans="1:9" x14ac:dyDescent="0.25">
      <c r="A13" s="4" t="s">
        <v>8</v>
      </c>
      <c r="B13" s="7"/>
      <c r="C13" s="34">
        <f>C6-C12</f>
        <v>2237</v>
      </c>
      <c r="D13" s="28"/>
      <c r="E13" s="5"/>
      <c r="F13" s="5"/>
      <c r="G13" s="34">
        <f>G6-G12</f>
        <v>2237</v>
      </c>
      <c r="H13" s="5"/>
      <c r="I13" s="6"/>
    </row>
    <row r="14" spans="1:9" x14ac:dyDescent="0.25">
      <c r="A14" s="4" t="s">
        <v>2</v>
      </c>
      <c r="B14" s="7"/>
      <c r="C14" s="34">
        <f>C5</f>
        <v>4300</v>
      </c>
      <c r="D14" s="28"/>
      <c r="E14" s="5"/>
      <c r="F14" s="5"/>
      <c r="G14" s="34">
        <f>G5</f>
        <v>4000</v>
      </c>
      <c r="H14" s="5"/>
      <c r="I14" s="6"/>
    </row>
    <row r="15" spans="1:9" x14ac:dyDescent="0.25">
      <c r="B15" s="7"/>
      <c r="C15" s="34"/>
      <c r="D15" s="28"/>
      <c r="E15" s="55" t="s">
        <v>31</v>
      </c>
      <c r="F15" s="55" t="s">
        <v>32</v>
      </c>
      <c r="G15" s="34"/>
      <c r="H15" s="5"/>
      <c r="I15" s="6"/>
    </row>
    <row r="16" spans="1:9" x14ac:dyDescent="0.25">
      <c r="A16" s="40" t="s">
        <v>13</v>
      </c>
      <c r="B16" s="43"/>
      <c r="C16" s="39">
        <f>C14+C13</f>
        <v>6537</v>
      </c>
      <c r="D16" s="28"/>
      <c r="E16" s="56">
        <f>C16*20%</f>
        <v>1307.4000000000001</v>
      </c>
      <c r="F16" s="56">
        <f>C16*35%</f>
        <v>2287.9499999999998</v>
      </c>
      <c r="G16" s="39">
        <f>G14+G13</f>
        <v>6237</v>
      </c>
      <c r="H16" s="54">
        <f>ROUND(G16*5%,0)</f>
        <v>312</v>
      </c>
      <c r="I16" s="6"/>
    </row>
    <row r="17" spans="1:12" x14ac:dyDescent="0.25">
      <c r="B17" s="9"/>
      <c r="C17" s="35"/>
      <c r="D17" s="29"/>
      <c r="E17" s="57">
        <f>ROUND(C16-E16,0)</f>
        <v>5230</v>
      </c>
      <c r="F17" s="57">
        <f>ROUND(C16-F16,0)</f>
        <v>4249</v>
      </c>
      <c r="G17" s="35"/>
      <c r="H17" s="54">
        <f>G16-H16</f>
        <v>5925</v>
      </c>
      <c r="I17" s="6"/>
    </row>
    <row r="18" spans="1:12" x14ac:dyDescent="0.25">
      <c r="A18" s="40" t="s">
        <v>17</v>
      </c>
      <c r="B18" s="41"/>
      <c r="C18" s="42">
        <v>2400</v>
      </c>
      <c r="D18" s="29"/>
      <c r="E18" s="58"/>
      <c r="F18" s="58"/>
      <c r="G18" s="42">
        <v>2400</v>
      </c>
      <c r="H18" s="5"/>
      <c r="I18" s="6"/>
    </row>
    <row r="19" spans="1:12" x14ac:dyDescent="0.25">
      <c r="A19" s="4" t="s">
        <v>16</v>
      </c>
      <c r="B19" s="45"/>
      <c r="C19" s="37">
        <f>C16*C18+D20</f>
        <v>15688800</v>
      </c>
      <c r="D19" s="44"/>
      <c r="E19" s="58"/>
      <c r="F19" s="58"/>
      <c r="G19" s="37">
        <f>G18*G16</f>
        <v>14968800</v>
      </c>
      <c r="H19" s="5"/>
      <c r="I19" s="11"/>
    </row>
    <row r="20" spans="1:12" x14ac:dyDescent="0.25">
      <c r="A20" s="4" t="s">
        <v>14</v>
      </c>
      <c r="B20" s="5"/>
      <c r="C20" s="19">
        <f>C19*0.9</f>
        <v>14119920</v>
      </c>
      <c r="D20" s="49"/>
      <c r="E20" s="58"/>
      <c r="F20" s="58"/>
      <c r="G20" s="19">
        <f>G19*0.9</f>
        <v>13471920</v>
      </c>
      <c r="H20" s="5"/>
      <c r="I20" s="6"/>
    </row>
    <row r="21" spans="1:12" x14ac:dyDescent="0.25">
      <c r="A21" s="4" t="s">
        <v>15</v>
      </c>
      <c r="B21" s="5"/>
      <c r="C21" s="19">
        <f>C19*0.8</f>
        <v>12551040</v>
      </c>
      <c r="D21" s="31"/>
      <c r="E21" s="58"/>
      <c r="F21" s="58"/>
      <c r="G21" s="19">
        <f>G19*0.8</f>
        <v>11975040</v>
      </c>
      <c r="H21" s="5"/>
      <c r="I21" s="6"/>
    </row>
    <row r="22" spans="1:12" x14ac:dyDescent="0.25">
      <c r="A22" s="4"/>
      <c r="B22" s="5"/>
      <c r="C22" s="18"/>
      <c r="D22" s="29"/>
      <c r="G22" s="18"/>
      <c r="H22" s="5"/>
      <c r="I22" s="14"/>
    </row>
    <row r="23" spans="1:12" x14ac:dyDescent="0.25">
      <c r="A23" s="12" t="s">
        <v>9</v>
      </c>
      <c r="B23" s="13"/>
      <c r="C23" s="38">
        <f>C4*C18</f>
        <v>6000000</v>
      </c>
      <c r="D23" s="32"/>
      <c r="G23" s="38">
        <f>G4*G18</f>
        <v>6000000</v>
      </c>
      <c r="H23" s="5"/>
    </row>
    <row r="24" spans="1:12" x14ac:dyDescent="0.25">
      <c r="A24" s="22" t="s">
        <v>10</v>
      </c>
      <c r="C24" s="18"/>
      <c r="F24" s="20"/>
      <c r="G24" s="18"/>
      <c r="H24" s="5"/>
    </row>
    <row r="25" spans="1:12" x14ac:dyDescent="0.25">
      <c r="A25" s="24" t="s">
        <v>11</v>
      </c>
      <c r="B25" s="20"/>
      <c r="C25" s="19">
        <f>C19*0.04/12</f>
        <v>52296</v>
      </c>
      <c r="D25" s="33"/>
      <c r="E25" s="47"/>
      <c r="G25" s="19">
        <f>G19*0.04/12</f>
        <v>49896</v>
      </c>
      <c r="H25" s="5"/>
    </row>
    <row r="26" spans="1:12" x14ac:dyDescent="0.25">
      <c r="A26" s="5"/>
      <c r="B26" s="5"/>
      <c r="C26" s="19"/>
      <c r="D26" s="31"/>
      <c r="G26" s="19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</row>
    <row r="28" spans="1:12" x14ac:dyDescent="0.25">
      <c r="A28" s="48"/>
      <c r="B28" s="5"/>
      <c r="C28" s="5"/>
      <c r="D28" s="5"/>
      <c r="E28" s="45" t="str">
        <f>A27</f>
        <v>BOM\MSME Branch Thane\CONTINUITY PRINTERS PRIVATE LIMITED</v>
      </c>
      <c r="F28" s="5"/>
      <c r="G28" s="5"/>
    </row>
    <row r="29" spans="1:12" x14ac:dyDescent="0.25">
      <c r="A29" s="45"/>
      <c r="B29" s="5"/>
      <c r="C29" s="5"/>
      <c r="D29" s="5"/>
      <c r="E29" s="5"/>
      <c r="F29" s="5"/>
      <c r="G29" s="5"/>
    </row>
    <row r="30" spans="1:12" x14ac:dyDescent="0.25">
      <c r="A30" s="16"/>
      <c r="B30" s="5"/>
      <c r="C30" s="5"/>
      <c r="D30" s="5"/>
      <c r="E30" s="51" t="s">
        <v>21</v>
      </c>
      <c r="F30" s="51" t="s">
        <v>22</v>
      </c>
      <c r="G30" s="51" t="s">
        <v>17</v>
      </c>
      <c r="H30" s="51" t="s">
        <v>26</v>
      </c>
      <c r="I30" s="51" t="s">
        <v>23</v>
      </c>
    </row>
    <row r="31" spans="1:12" x14ac:dyDescent="0.25">
      <c r="A31" s="5"/>
      <c r="B31" s="5"/>
      <c r="C31" s="5"/>
      <c r="D31" s="5"/>
      <c r="E31">
        <v>11</v>
      </c>
      <c r="F31" t="s">
        <v>19</v>
      </c>
      <c r="G31" s="50">
        <v>2400</v>
      </c>
      <c r="H31" s="50">
        <f>C16</f>
        <v>6537</v>
      </c>
      <c r="I31" s="50">
        <f t="shared" ref="I31:I36" si="0">H31*G31</f>
        <v>15688800</v>
      </c>
      <c r="L31" t="s">
        <v>28</v>
      </c>
    </row>
    <row r="32" spans="1:12" x14ac:dyDescent="0.25">
      <c r="A32" s="5"/>
      <c r="B32" s="5"/>
      <c r="C32" s="5"/>
      <c r="D32" s="5"/>
      <c r="E32">
        <v>12</v>
      </c>
      <c r="F32" t="s">
        <v>19</v>
      </c>
      <c r="G32" s="50">
        <v>2400</v>
      </c>
      <c r="H32" s="50">
        <f>H31</f>
        <v>6537</v>
      </c>
      <c r="I32" s="50">
        <f t="shared" si="0"/>
        <v>15688800</v>
      </c>
    </row>
    <row r="33" spans="1:14" x14ac:dyDescent="0.25">
      <c r="A33" s="16"/>
      <c r="B33" s="5"/>
      <c r="C33" s="5"/>
      <c r="D33" s="5"/>
      <c r="E33" s="46">
        <v>111</v>
      </c>
      <c r="F33" t="s">
        <v>24</v>
      </c>
      <c r="G33" s="50">
        <v>2400</v>
      </c>
      <c r="H33" s="50">
        <f>E17</f>
        <v>5230</v>
      </c>
      <c r="I33" s="50">
        <f t="shared" si="0"/>
        <v>12552000</v>
      </c>
    </row>
    <row r="34" spans="1:14" x14ac:dyDescent="0.25">
      <c r="A34" s="16"/>
      <c r="B34" s="5"/>
      <c r="C34" s="5"/>
      <c r="D34" s="5"/>
      <c r="E34">
        <v>112</v>
      </c>
      <c r="F34" t="s">
        <v>24</v>
      </c>
      <c r="G34" s="50">
        <v>2400</v>
      </c>
      <c r="H34" s="50">
        <f>H33</f>
        <v>5230</v>
      </c>
      <c r="I34" s="50">
        <f t="shared" si="0"/>
        <v>12552000</v>
      </c>
    </row>
    <row r="35" spans="1:14" x14ac:dyDescent="0.25">
      <c r="A35" s="16"/>
      <c r="B35" s="5"/>
      <c r="C35" s="5"/>
      <c r="D35" s="5"/>
      <c r="E35">
        <v>211</v>
      </c>
      <c r="F35" t="s">
        <v>25</v>
      </c>
      <c r="G35" s="50">
        <v>2400</v>
      </c>
      <c r="H35" s="50">
        <f>F17</f>
        <v>4249</v>
      </c>
      <c r="I35" s="50">
        <f t="shared" si="0"/>
        <v>10197600</v>
      </c>
    </row>
    <row r="36" spans="1:14" x14ac:dyDescent="0.25">
      <c r="A36" s="16"/>
      <c r="B36" s="5"/>
      <c r="C36" s="5"/>
      <c r="D36" s="5"/>
      <c r="E36">
        <v>212</v>
      </c>
      <c r="F36" t="s">
        <v>25</v>
      </c>
      <c r="G36" s="50">
        <v>2400</v>
      </c>
      <c r="H36" s="50">
        <f>H35</f>
        <v>4249</v>
      </c>
      <c r="I36" s="50">
        <f t="shared" si="0"/>
        <v>10197600</v>
      </c>
    </row>
    <row r="37" spans="1:14" x14ac:dyDescent="0.25">
      <c r="A37" s="5"/>
      <c r="B37" s="5"/>
      <c r="C37" s="5"/>
      <c r="D37" s="5"/>
      <c r="F37" s="51" t="s">
        <v>23</v>
      </c>
      <c r="G37" s="52">
        <f>SUM(G31:G36)</f>
        <v>14400</v>
      </c>
      <c r="H37" s="52" t="s">
        <v>23</v>
      </c>
      <c r="I37" s="52">
        <f>SUM(I31:I36)</f>
        <v>76876800</v>
      </c>
    </row>
    <row r="38" spans="1:14" x14ac:dyDescent="0.25">
      <c r="A38" s="5"/>
      <c r="B38" s="5"/>
      <c r="C38" s="5"/>
      <c r="D38" s="5"/>
      <c r="E38" s="5"/>
      <c r="F38" s="45" t="s">
        <v>14</v>
      </c>
      <c r="G38" s="5"/>
      <c r="H38" s="51" t="s">
        <v>14</v>
      </c>
      <c r="I38" s="53">
        <f>I37*90%</f>
        <v>69189120</v>
      </c>
    </row>
    <row r="39" spans="1:14" x14ac:dyDescent="0.25">
      <c r="A39" s="5"/>
      <c r="B39" s="5"/>
      <c r="C39" s="5"/>
      <c r="D39" s="5"/>
      <c r="E39" s="5"/>
      <c r="F39" s="48" t="s">
        <v>27</v>
      </c>
      <c r="G39" s="5"/>
      <c r="H39" s="51" t="s">
        <v>27</v>
      </c>
      <c r="I39" s="53">
        <f>I37*80%</f>
        <v>61501440</v>
      </c>
    </row>
    <row r="40" spans="1:14" x14ac:dyDescent="0.25">
      <c r="A40" s="5"/>
      <c r="B40" s="5"/>
      <c r="C40" s="5"/>
      <c r="D40" s="5"/>
      <c r="E40" s="5"/>
      <c r="F40" s="5"/>
      <c r="G40" s="5"/>
    </row>
    <row r="41" spans="1:14" x14ac:dyDescent="0.25">
      <c r="A41" s="5"/>
      <c r="B41" s="5"/>
      <c r="C41" s="25"/>
      <c r="E41" s="51" t="s">
        <v>21</v>
      </c>
      <c r="F41" s="51" t="s">
        <v>22</v>
      </c>
      <c r="G41" s="51" t="s">
        <v>17</v>
      </c>
      <c r="H41" s="51" t="s">
        <v>26</v>
      </c>
      <c r="I41" s="51" t="s">
        <v>23</v>
      </c>
    </row>
    <row r="42" spans="1:14" x14ac:dyDescent="0.25">
      <c r="A42" s="5"/>
      <c r="B42" s="5"/>
      <c r="C42" s="25"/>
      <c r="E42">
        <v>14</v>
      </c>
      <c r="F42" t="s">
        <v>19</v>
      </c>
      <c r="G42" s="50">
        <v>2400</v>
      </c>
      <c r="H42" s="50">
        <f>C16</f>
        <v>6537</v>
      </c>
      <c r="I42" s="50">
        <f>H42*G42</f>
        <v>15688800</v>
      </c>
      <c r="N42">
        <f>2.88+5.04</f>
        <v>7.92</v>
      </c>
    </row>
    <row r="43" spans="1:14" x14ac:dyDescent="0.25">
      <c r="A43" s="5"/>
      <c r="B43" s="5"/>
      <c r="C43" s="25"/>
      <c r="E43">
        <v>15</v>
      </c>
      <c r="F43" t="s">
        <v>19</v>
      </c>
      <c r="G43" s="50">
        <v>2400</v>
      </c>
      <c r="H43" s="50">
        <f>H42</f>
        <v>6537</v>
      </c>
      <c r="I43" s="50">
        <f t="shared" ref="I43:I50" si="1">H43*G43</f>
        <v>15688800</v>
      </c>
      <c r="N43">
        <f>N42*90%</f>
        <v>7.1280000000000001</v>
      </c>
    </row>
    <row r="44" spans="1:14" x14ac:dyDescent="0.25">
      <c r="A44" s="5"/>
      <c r="B44" s="5"/>
      <c r="C44" s="25"/>
      <c r="E44" s="46">
        <v>16</v>
      </c>
      <c r="F44" t="s">
        <v>19</v>
      </c>
      <c r="G44" s="50">
        <v>2400</v>
      </c>
      <c r="H44" s="50">
        <f>H42</f>
        <v>6537</v>
      </c>
      <c r="I44" s="50">
        <f t="shared" si="1"/>
        <v>15688800</v>
      </c>
    </row>
    <row r="45" spans="1:14" x14ac:dyDescent="0.25">
      <c r="A45" s="5"/>
      <c r="B45" s="5"/>
      <c r="C45" s="23"/>
      <c r="D45" s="23"/>
      <c r="E45">
        <v>114</v>
      </c>
      <c r="F45" t="s">
        <v>24</v>
      </c>
      <c r="G45" s="50">
        <v>2400</v>
      </c>
      <c r="H45" s="50">
        <f>E17</f>
        <v>5230</v>
      </c>
      <c r="I45" s="50">
        <f t="shared" si="1"/>
        <v>12552000</v>
      </c>
    </row>
    <row r="46" spans="1:14" x14ac:dyDescent="0.25">
      <c r="A46" s="21"/>
      <c r="B46" s="5"/>
      <c r="C46" s="23"/>
      <c r="D46" s="23"/>
      <c r="E46">
        <v>115</v>
      </c>
      <c r="F46" t="s">
        <v>24</v>
      </c>
      <c r="G46" s="50">
        <v>2400</v>
      </c>
      <c r="H46" s="50">
        <f>H45</f>
        <v>5230</v>
      </c>
      <c r="I46" s="50">
        <f t="shared" si="1"/>
        <v>12552000</v>
      </c>
    </row>
    <row r="47" spans="1:14" x14ac:dyDescent="0.25">
      <c r="A47" s="5"/>
      <c r="B47" s="5"/>
      <c r="C47" s="23"/>
      <c r="D47" s="23"/>
      <c r="E47">
        <v>116</v>
      </c>
      <c r="F47" t="s">
        <v>24</v>
      </c>
      <c r="G47" s="50">
        <v>2400</v>
      </c>
      <c r="H47" s="50">
        <f>H46</f>
        <v>5230</v>
      </c>
      <c r="I47" s="50">
        <f t="shared" si="1"/>
        <v>12552000</v>
      </c>
    </row>
    <row r="48" spans="1:14" x14ac:dyDescent="0.25">
      <c r="A48" s="5"/>
      <c r="B48" s="5"/>
      <c r="C48" s="23"/>
      <c r="D48" s="23"/>
      <c r="E48">
        <v>214</v>
      </c>
      <c r="F48" s="46" t="s">
        <v>25</v>
      </c>
      <c r="G48" s="50">
        <v>2400</v>
      </c>
      <c r="H48" s="50">
        <f>F17</f>
        <v>4249</v>
      </c>
      <c r="I48" s="50">
        <f t="shared" si="1"/>
        <v>10197600</v>
      </c>
    </row>
    <row r="49" spans="1:9" x14ac:dyDescent="0.25">
      <c r="A49" s="5"/>
      <c r="B49" s="5"/>
      <c r="C49" s="23"/>
      <c r="D49" s="23"/>
      <c r="E49">
        <v>215</v>
      </c>
      <c r="F49" t="s">
        <v>25</v>
      </c>
      <c r="G49" s="50">
        <v>2400</v>
      </c>
      <c r="H49" s="50">
        <f>H48</f>
        <v>4249</v>
      </c>
      <c r="I49" s="50">
        <f t="shared" si="1"/>
        <v>10197600</v>
      </c>
    </row>
    <row r="50" spans="1:9" x14ac:dyDescent="0.25">
      <c r="A50" s="5"/>
      <c r="B50" s="5"/>
      <c r="C50" s="23"/>
      <c r="D50" s="23"/>
      <c r="E50">
        <v>216</v>
      </c>
      <c r="F50" t="s">
        <v>25</v>
      </c>
      <c r="G50" s="50">
        <v>2400</v>
      </c>
      <c r="H50" s="50">
        <f>H48</f>
        <v>4249</v>
      </c>
      <c r="I50" s="50">
        <f t="shared" si="1"/>
        <v>10197600</v>
      </c>
    </row>
    <row r="51" spans="1:9" x14ac:dyDescent="0.25">
      <c r="A51" s="5"/>
      <c r="B51" s="5"/>
      <c r="C51" s="23"/>
      <c r="D51" s="23"/>
      <c r="F51" s="51" t="s">
        <v>23</v>
      </c>
      <c r="G51" s="52">
        <f>SUM(G42:G50)</f>
        <v>21600</v>
      </c>
      <c r="H51" s="52" t="s">
        <v>23</v>
      </c>
      <c r="I51" s="52">
        <f>SUM(I42:I50)</f>
        <v>115315200</v>
      </c>
    </row>
    <row r="52" spans="1:9" x14ac:dyDescent="0.25">
      <c r="A52" s="5"/>
      <c r="B52" s="5"/>
      <c r="C52" s="18"/>
      <c r="D52" s="23"/>
      <c r="E52" s="5"/>
      <c r="F52" s="45" t="s">
        <v>14</v>
      </c>
      <c r="G52" s="5"/>
      <c r="H52" s="51" t="s">
        <v>14</v>
      </c>
      <c r="I52" s="53">
        <f>I51*90%</f>
        <v>103783680</v>
      </c>
    </row>
    <row r="53" spans="1:9" x14ac:dyDescent="0.25">
      <c r="A53" s="5"/>
      <c r="B53" s="5"/>
      <c r="C53" s="18"/>
      <c r="E53" s="5"/>
      <c r="F53" s="48" t="s">
        <v>27</v>
      </c>
      <c r="G53" s="5"/>
      <c r="H53" s="51" t="s">
        <v>27</v>
      </c>
      <c r="I53" s="53">
        <f>I51*80%</f>
        <v>92252160</v>
      </c>
    </row>
    <row r="54" spans="1:9" x14ac:dyDescent="0.25">
      <c r="A54" s="5"/>
      <c r="B54" s="5"/>
      <c r="C54" s="18"/>
      <c r="E54" s="5"/>
      <c r="F54" s="5"/>
      <c r="G54" s="18"/>
    </row>
    <row r="55" spans="1:9" x14ac:dyDescent="0.25">
      <c r="A55" s="5"/>
      <c r="B55" s="5"/>
      <c r="C55" s="18"/>
      <c r="E55" s="5"/>
      <c r="F55" s="5"/>
      <c r="G55" s="18"/>
    </row>
    <row r="56" spans="1:9" x14ac:dyDescent="0.25">
      <c r="A56" s="5"/>
      <c r="B56" s="5"/>
      <c r="C56" s="18"/>
      <c r="D56" s="23"/>
      <c r="E56" s="5"/>
      <c r="F56" s="5"/>
      <c r="G56" s="18"/>
    </row>
    <row r="57" spans="1:9" x14ac:dyDescent="0.25">
      <c r="A57" s="5"/>
      <c r="B57" s="5"/>
      <c r="C57" s="18"/>
      <c r="D57" s="23"/>
      <c r="E57" s="5"/>
      <c r="F57" s="5"/>
      <c r="G57" s="18"/>
    </row>
    <row r="58" spans="1:9" x14ac:dyDescent="0.25">
      <c r="A58" s="5"/>
      <c r="B58" s="5"/>
      <c r="C58" s="18"/>
      <c r="D58" s="23"/>
      <c r="E58" s="5"/>
      <c r="F58" s="5"/>
      <c r="G58" s="18"/>
    </row>
    <row r="59" spans="1:9" x14ac:dyDescent="0.25">
      <c r="A59" s="5"/>
      <c r="B59" s="5"/>
      <c r="C59" s="18"/>
      <c r="D59" s="23"/>
      <c r="E59" s="5"/>
      <c r="F59" s="5"/>
      <c r="G59" s="18"/>
    </row>
    <row r="60" spans="1:9" x14ac:dyDescent="0.25">
      <c r="A60" s="5"/>
      <c r="B60" s="5"/>
      <c r="C60" s="18"/>
      <c r="D60" s="23"/>
      <c r="E60" s="5"/>
      <c r="F60" s="5"/>
      <c r="G60" s="18"/>
    </row>
    <row r="61" spans="1:9" x14ac:dyDescent="0.25">
      <c r="A61" s="5"/>
      <c r="B61" s="5"/>
      <c r="C61" s="18"/>
      <c r="D61" s="23"/>
      <c r="E61" s="5"/>
      <c r="F61" s="5"/>
      <c r="G61" s="18"/>
    </row>
    <row r="62" spans="1:9" ht="15.75" x14ac:dyDescent="0.25">
      <c r="A62" s="15"/>
      <c r="B62" s="5"/>
      <c r="C62" s="18"/>
      <c r="D62" s="23"/>
      <c r="E62" s="5"/>
      <c r="F62" s="5"/>
      <c r="G62" s="18"/>
    </row>
    <row r="63" spans="1:9" ht="15.75" x14ac:dyDescent="0.25">
      <c r="A63" s="15"/>
      <c r="B63" s="5"/>
      <c r="C63" s="18"/>
      <c r="D63" s="23"/>
      <c r="E63" s="5"/>
      <c r="F63" s="5"/>
      <c r="G63" s="18"/>
    </row>
    <row r="64" spans="1:9" ht="15.75" x14ac:dyDescent="0.25">
      <c r="A64" s="15"/>
      <c r="B64" s="5"/>
      <c r="C64" s="18"/>
      <c r="D64" s="23"/>
      <c r="E64" s="5"/>
      <c r="F64" s="5"/>
      <c r="G64" s="18"/>
    </row>
    <row r="65" spans="1:7" ht="15.75" x14ac:dyDescent="0.25">
      <c r="A65" s="15"/>
      <c r="B65" s="5"/>
      <c r="C65" s="18"/>
      <c r="D65" s="23"/>
      <c r="E65" s="5"/>
      <c r="F65" s="5"/>
      <c r="G65" s="18"/>
    </row>
    <row r="66" spans="1:7" ht="15.75" x14ac:dyDescent="0.25">
      <c r="A66" s="15"/>
      <c r="B66" s="5"/>
      <c r="C66" s="18"/>
      <c r="D66" s="23"/>
      <c r="E66" s="5"/>
      <c r="F66" s="5"/>
      <c r="G66" s="18"/>
    </row>
    <row r="67" spans="1:7" ht="15.75" x14ac:dyDescent="0.25">
      <c r="A67" s="15"/>
      <c r="B67" s="5"/>
      <c r="C67" s="18"/>
      <c r="D67" s="23"/>
      <c r="E67" s="5"/>
      <c r="F67" s="5"/>
      <c r="G67" s="18"/>
    </row>
    <row r="68" spans="1:7" ht="15.75" x14ac:dyDescent="0.25">
      <c r="A68" s="15"/>
      <c r="B68" s="5"/>
      <c r="C68" s="18"/>
      <c r="D68" s="23"/>
      <c r="E68" s="5"/>
      <c r="F68" s="5"/>
      <c r="G68" s="18"/>
    </row>
    <row r="69" spans="1:7" x14ac:dyDescent="0.25">
      <c r="A69" s="5"/>
      <c r="B69" s="5"/>
      <c r="C69" s="18"/>
      <c r="D69" s="23"/>
      <c r="E69" s="5"/>
      <c r="F69" s="5"/>
      <c r="G69" s="18"/>
    </row>
    <row r="70" spans="1:7" x14ac:dyDescent="0.25">
      <c r="A70" s="5"/>
      <c r="B70" s="5"/>
      <c r="C70" s="18"/>
      <c r="D70" s="23"/>
      <c r="E70" s="5"/>
      <c r="F70" s="5"/>
      <c r="G70" s="18"/>
    </row>
    <row r="71" spans="1:7" x14ac:dyDescent="0.25">
      <c r="A71" s="5"/>
      <c r="B71" s="5"/>
      <c r="C71" s="18"/>
      <c r="D71" s="23"/>
      <c r="E71" s="5"/>
      <c r="F71" s="5"/>
      <c r="G71" s="18"/>
    </row>
    <row r="72" spans="1:7" x14ac:dyDescent="0.25">
      <c r="A72" s="5"/>
      <c r="B72" s="5"/>
      <c r="C72" s="18"/>
      <c r="D72" s="23"/>
      <c r="E72" s="5"/>
      <c r="F72" s="5"/>
      <c r="G72" s="18"/>
    </row>
    <row r="73" spans="1:7" x14ac:dyDescent="0.25">
      <c r="A73" s="5"/>
      <c r="B73" s="5"/>
      <c r="C73" s="18"/>
      <c r="D73" s="23"/>
      <c r="E73" s="5"/>
      <c r="F73" s="16"/>
      <c r="G73" s="18"/>
    </row>
    <row r="74" spans="1:7" x14ac:dyDescent="0.25">
      <c r="A74" s="5"/>
      <c r="B74" s="5"/>
      <c r="C74" s="18"/>
      <c r="D74" s="23"/>
      <c r="E74" s="5"/>
      <c r="F74" s="5"/>
      <c r="G74" s="18"/>
    </row>
    <row r="75" spans="1:7" x14ac:dyDescent="0.25">
      <c r="A75" s="5"/>
      <c r="B75" s="5"/>
      <c r="C75" s="18"/>
      <c r="D75" s="23"/>
      <c r="E75" s="5"/>
      <c r="F75" s="5"/>
      <c r="G75" s="18"/>
    </row>
    <row r="76" spans="1:7" x14ac:dyDescent="0.25">
      <c r="A76" s="5"/>
      <c r="B76" s="5"/>
      <c r="C76" s="18"/>
      <c r="D76" s="23"/>
      <c r="E76" s="5"/>
      <c r="F76" s="5"/>
      <c r="G76" s="18"/>
    </row>
    <row r="77" spans="1:7" x14ac:dyDescent="0.25">
      <c r="A77" s="5"/>
      <c r="B77" s="5"/>
      <c r="C77" s="18"/>
      <c r="D77" s="23"/>
      <c r="E77" s="5"/>
      <c r="F77" s="5"/>
      <c r="G77" s="18"/>
    </row>
    <row r="78" spans="1:7" x14ac:dyDescent="0.25">
      <c r="A78" s="5"/>
      <c r="B78" s="5"/>
      <c r="C78" s="18"/>
      <c r="D78" s="23"/>
      <c r="E78" s="5"/>
      <c r="F78" s="5"/>
      <c r="G78" s="18"/>
    </row>
    <row r="79" spans="1:7" x14ac:dyDescent="0.25">
      <c r="A79" s="5"/>
      <c r="B79" s="5"/>
      <c r="C79" s="18"/>
      <c r="D79" s="23"/>
      <c r="E79" s="5"/>
      <c r="F79" s="5"/>
      <c r="G79" s="18"/>
    </row>
    <row r="80" spans="1:7" x14ac:dyDescent="0.25">
      <c r="A80" s="5"/>
      <c r="B80" s="5"/>
      <c r="C80" s="18"/>
      <c r="D80" s="23"/>
      <c r="E80" s="5"/>
      <c r="F80" s="5"/>
      <c r="G80" s="18"/>
    </row>
    <row r="81" spans="1:7" x14ac:dyDescent="0.25">
      <c r="A81" s="5"/>
      <c r="B81" s="5"/>
      <c r="C81" s="18"/>
      <c r="D81" s="23"/>
      <c r="E81" s="5"/>
      <c r="F81" s="5"/>
      <c r="G81" s="18"/>
    </row>
    <row r="82" spans="1:7" x14ac:dyDescent="0.25">
      <c r="A82" s="5"/>
      <c r="B82" s="5"/>
      <c r="C82" s="18"/>
      <c r="D82" s="23"/>
      <c r="E82" s="5"/>
      <c r="F82" s="5"/>
      <c r="G82" s="18"/>
    </row>
    <row r="83" spans="1:7" x14ac:dyDescent="0.25">
      <c r="A83" s="5"/>
      <c r="B83" s="5"/>
      <c r="C83" s="18"/>
      <c r="D83" s="23"/>
      <c r="E83" s="5"/>
      <c r="F83" s="5"/>
      <c r="G83" s="18"/>
    </row>
    <row r="84" spans="1:7" x14ac:dyDescent="0.25">
      <c r="A84" s="5"/>
      <c r="B84" s="5"/>
      <c r="C84" s="18"/>
      <c r="D84" s="23"/>
      <c r="E84" s="5"/>
      <c r="F84" s="5"/>
      <c r="G84" s="18"/>
    </row>
    <row r="85" spans="1:7" x14ac:dyDescent="0.25">
      <c r="A85" s="5"/>
      <c r="B85" s="5"/>
      <c r="C85" s="18"/>
      <c r="E85" s="5"/>
      <c r="F85" s="5"/>
      <c r="G85" s="18"/>
    </row>
    <row r="86" spans="1:7" x14ac:dyDescent="0.25">
      <c r="A86" s="5"/>
      <c r="B86" s="5"/>
      <c r="C86" s="18"/>
      <c r="D86" s="23"/>
      <c r="E86" s="5"/>
      <c r="F86" s="5"/>
      <c r="G86" s="18"/>
    </row>
    <row r="87" spans="1:7" x14ac:dyDescent="0.25">
      <c r="A87" s="5"/>
      <c r="B87" s="5"/>
      <c r="C87" s="18">
        <f>C86*C85</f>
        <v>0</v>
      </c>
      <c r="D87" s="23"/>
      <c r="E87" s="5"/>
      <c r="F87" s="5"/>
      <c r="G87" s="18">
        <f>G86*G85</f>
        <v>0</v>
      </c>
    </row>
    <row r="88" spans="1:7" x14ac:dyDescent="0.25">
      <c r="A88" s="5"/>
      <c r="B88" s="5"/>
      <c r="C88" s="18"/>
      <c r="D88" s="23"/>
      <c r="E88" s="5"/>
      <c r="F88" s="5"/>
      <c r="G88" s="18"/>
    </row>
    <row r="89" spans="1:7" x14ac:dyDescent="0.25">
      <c r="A89" s="5"/>
      <c r="B89" s="5"/>
      <c r="C89" s="18"/>
      <c r="D89" s="23"/>
      <c r="E89" s="5"/>
      <c r="F89" s="5"/>
      <c r="G89" s="18"/>
    </row>
    <row r="90" spans="1:7" x14ac:dyDescent="0.25">
      <c r="A90" s="5"/>
      <c r="B90" s="5"/>
      <c r="C90" s="18"/>
      <c r="D90" s="23"/>
      <c r="E90" s="5"/>
      <c r="F90" s="5"/>
      <c r="G90" s="18"/>
    </row>
    <row r="91" spans="1:7" x14ac:dyDescent="0.25">
      <c r="A91" s="5"/>
      <c r="B91" s="5"/>
      <c r="C91" s="18"/>
      <c r="D91" s="23"/>
      <c r="E91" s="5"/>
      <c r="F91" s="5"/>
      <c r="G91" s="18"/>
    </row>
    <row r="92" spans="1:7" x14ac:dyDescent="0.25">
      <c r="A92" s="5"/>
      <c r="B92" s="5"/>
      <c r="C92" s="18"/>
      <c r="D92" s="23"/>
      <c r="E92" s="5"/>
      <c r="F92" s="5"/>
      <c r="G92" s="18"/>
    </row>
    <row r="93" spans="1:7" x14ac:dyDescent="0.25">
      <c r="A93" s="5"/>
      <c r="B93" s="5"/>
      <c r="C93" s="18"/>
      <c r="D93" s="23"/>
      <c r="E93" s="5"/>
      <c r="F93" s="5"/>
      <c r="G93" s="18"/>
    </row>
    <row r="94" spans="1:7" x14ac:dyDescent="0.25">
      <c r="A94" s="5"/>
      <c r="B94" s="5"/>
      <c r="C94" s="18"/>
      <c r="D94" s="23"/>
      <c r="E94" s="5"/>
      <c r="F94" s="5"/>
      <c r="G94" s="18"/>
    </row>
    <row r="95" spans="1:7" x14ac:dyDescent="0.25">
      <c r="A95" s="5"/>
      <c r="B95" s="5"/>
      <c r="C95" s="18"/>
      <c r="D95" s="23"/>
      <c r="E95" s="5"/>
      <c r="F95" s="5"/>
      <c r="G95" s="18"/>
    </row>
    <row r="96" spans="1:7" x14ac:dyDescent="0.25">
      <c r="A96" s="5"/>
      <c r="B96" s="5"/>
      <c r="C96" s="18"/>
      <c r="D96" s="23"/>
      <c r="E96" s="5"/>
      <c r="F96" s="5"/>
      <c r="G96" s="18"/>
    </row>
    <row r="97" spans="1:7" x14ac:dyDescent="0.25">
      <c r="A97" s="5"/>
      <c r="B97" s="5"/>
      <c r="C97" s="18"/>
      <c r="D97" s="23"/>
      <c r="E97" s="5"/>
      <c r="F97" s="5"/>
      <c r="G97" s="18"/>
    </row>
    <row r="98" spans="1:7" x14ac:dyDescent="0.25">
      <c r="A98" s="5"/>
      <c r="B98" s="5"/>
      <c r="C98" s="18"/>
      <c r="D98" s="23"/>
      <c r="E98" s="5"/>
      <c r="F98" s="5"/>
      <c r="G98" s="18"/>
    </row>
    <row r="99" spans="1:7" x14ac:dyDescent="0.25">
      <c r="A99" s="5"/>
      <c r="B99" s="5"/>
      <c r="C99" s="18"/>
      <c r="D99" s="23"/>
      <c r="E99" s="5"/>
      <c r="F99" s="5"/>
      <c r="G99" s="18"/>
    </row>
    <row r="100" spans="1:7" x14ac:dyDescent="0.25">
      <c r="A100" s="5"/>
      <c r="B100" s="5"/>
      <c r="C100" s="18"/>
      <c r="D100" s="23"/>
      <c r="E100" s="5"/>
      <c r="F100" s="5"/>
      <c r="G100" s="18"/>
    </row>
    <row r="101" spans="1:7" x14ac:dyDescent="0.25">
      <c r="A101" s="5"/>
      <c r="B101" s="5"/>
      <c r="C101" s="18"/>
      <c r="D101" s="23"/>
      <c r="E101" s="5"/>
      <c r="F101" s="5"/>
      <c r="G101" s="18"/>
    </row>
    <row r="102" spans="1:7" x14ac:dyDescent="0.25">
      <c r="A102" s="5"/>
      <c r="B102" s="5"/>
      <c r="C102" s="18"/>
      <c r="D102" s="23"/>
      <c r="E102" s="5"/>
      <c r="F102" s="5"/>
      <c r="G102" s="18"/>
    </row>
    <row r="103" spans="1:7" x14ac:dyDescent="0.25">
      <c r="A103" s="5"/>
      <c r="B103" s="5"/>
      <c r="C103" s="18"/>
      <c r="D103" s="23"/>
      <c r="E103" s="5"/>
      <c r="F103" s="5"/>
      <c r="G103" s="18"/>
    </row>
    <row r="104" spans="1:7" x14ac:dyDescent="0.25">
      <c r="A104" s="5"/>
      <c r="B104" s="5"/>
      <c r="C104" s="18"/>
      <c r="D104" s="23"/>
      <c r="E104" s="5"/>
      <c r="F104" s="5"/>
      <c r="G104" s="18"/>
    </row>
    <row r="105" spans="1:7" x14ac:dyDescent="0.25">
      <c r="A105" s="5"/>
      <c r="B105" s="5"/>
      <c r="C105" s="18"/>
      <c r="D105" s="23"/>
      <c r="E105" s="5"/>
      <c r="F105" s="5"/>
      <c r="G105" s="18"/>
    </row>
    <row r="106" spans="1:7" x14ac:dyDescent="0.25">
      <c r="A106" s="5"/>
      <c r="B106" s="5"/>
      <c r="C106" s="18"/>
      <c r="D106" s="23"/>
      <c r="E106" s="5"/>
      <c r="F106" s="5"/>
      <c r="G106" s="18"/>
    </row>
    <row r="107" spans="1:7" x14ac:dyDescent="0.25">
      <c r="A107" s="5"/>
      <c r="B107" s="5"/>
      <c r="C107" s="18"/>
      <c r="D107" s="23"/>
      <c r="E107" s="5"/>
      <c r="F107" s="5"/>
      <c r="G107" s="18"/>
    </row>
    <row r="108" spans="1:7" x14ac:dyDescent="0.25">
      <c r="A108" s="5"/>
      <c r="B108" s="5"/>
      <c r="C108" s="18"/>
      <c r="D108" s="23"/>
      <c r="E108" s="5"/>
      <c r="F108" s="5"/>
      <c r="G108" s="18"/>
    </row>
    <row r="109" spans="1:7" x14ac:dyDescent="0.25">
      <c r="A109" s="5"/>
      <c r="B109" s="5"/>
      <c r="C109" s="18"/>
      <c r="D109" s="23"/>
      <c r="E109" s="5"/>
      <c r="F109" s="5"/>
      <c r="G109" s="18"/>
    </row>
    <row r="110" spans="1:7" x14ac:dyDescent="0.25">
      <c r="A110" s="5"/>
      <c r="B110" s="5"/>
      <c r="C110" s="18"/>
      <c r="D110" s="23"/>
      <c r="E110" s="5"/>
      <c r="F110" s="5"/>
      <c r="G110" s="18"/>
    </row>
    <row r="111" spans="1:7" x14ac:dyDescent="0.25">
      <c r="A111" s="5"/>
      <c r="B111" s="5"/>
      <c r="C111" s="18"/>
      <c r="D111" s="23"/>
      <c r="E111" s="5"/>
      <c r="F111" s="5"/>
      <c r="G111" s="18"/>
    </row>
    <row r="112" spans="1:7" x14ac:dyDescent="0.25">
      <c r="A112" s="5"/>
      <c r="B112" s="5"/>
      <c r="C112" s="18"/>
      <c r="D112" s="23"/>
      <c r="E112" s="5"/>
      <c r="F112" s="5"/>
      <c r="G112" s="18"/>
    </row>
    <row r="113" spans="1:7" x14ac:dyDescent="0.25">
      <c r="A113" s="5"/>
      <c r="B113" s="5"/>
      <c r="C113" s="18"/>
      <c r="D113" s="23"/>
      <c r="E113" s="5"/>
      <c r="F113" s="5"/>
      <c r="G113" s="18"/>
    </row>
    <row r="114" spans="1:7" x14ac:dyDescent="0.25">
      <c r="A114" s="5"/>
      <c r="B114" s="5"/>
      <c r="C114" s="18"/>
      <c r="D114" s="23"/>
      <c r="E114" s="5"/>
      <c r="F114" s="5"/>
      <c r="G114" s="18"/>
    </row>
    <row r="115" spans="1:7" x14ac:dyDescent="0.25">
      <c r="A115" s="5"/>
      <c r="B115" s="5"/>
      <c r="C115" s="18"/>
      <c r="D115" s="23"/>
      <c r="E115" s="5"/>
      <c r="F115" s="5"/>
      <c r="G115" s="18"/>
    </row>
    <row r="116" spans="1:7" x14ac:dyDescent="0.25">
      <c r="A116" s="5"/>
      <c r="B116" s="5"/>
      <c r="C116" s="18"/>
      <c r="D116" s="23"/>
      <c r="E116" s="5"/>
      <c r="F116" s="5"/>
      <c r="G116" s="18"/>
    </row>
    <row r="117" spans="1:7" x14ac:dyDescent="0.25">
      <c r="A117" s="5"/>
      <c r="B117" s="5"/>
      <c r="C117" s="18"/>
      <c r="D117" s="23"/>
      <c r="E117" s="5"/>
      <c r="F117" s="5"/>
      <c r="G117" s="18"/>
    </row>
    <row r="118" spans="1:7" x14ac:dyDescent="0.25">
      <c r="A118" s="5"/>
      <c r="B118" s="5"/>
      <c r="C118" s="18"/>
      <c r="D118" s="23"/>
      <c r="E118" s="5"/>
      <c r="F118" s="5"/>
      <c r="G118" s="18"/>
    </row>
    <row r="119" spans="1:7" x14ac:dyDescent="0.25">
      <c r="A119" s="5"/>
      <c r="B119" s="5"/>
      <c r="C119" s="18"/>
      <c r="D119" s="23"/>
      <c r="E119" s="5"/>
      <c r="F119" s="5"/>
      <c r="G119" s="18"/>
    </row>
    <row r="120" spans="1:7" x14ac:dyDescent="0.25">
      <c r="A120" s="5"/>
      <c r="B120" s="5"/>
      <c r="C120" s="18"/>
      <c r="D120" s="23"/>
      <c r="E120" s="5"/>
      <c r="F120" s="5"/>
      <c r="G120" s="18"/>
    </row>
    <row r="121" spans="1:7" x14ac:dyDescent="0.25">
      <c r="A121" s="5"/>
      <c r="B121" s="5"/>
      <c r="C121" s="18"/>
      <c r="D121" s="23"/>
      <c r="E121" s="5"/>
      <c r="F121" s="5"/>
      <c r="G121" s="18"/>
    </row>
    <row r="122" spans="1:7" x14ac:dyDescent="0.25">
      <c r="A122" s="5"/>
      <c r="B122" s="5"/>
      <c r="C122" s="18"/>
      <c r="D122" s="23"/>
      <c r="E122" s="5"/>
      <c r="F122" s="5"/>
      <c r="G122" s="18"/>
    </row>
    <row r="123" spans="1:7" x14ac:dyDescent="0.25">
      <c r="A123" s="5"/>
      <c r="B123" s="5"/>
      <c r="C123" s="18"/>
      <c r="D123" s="23"/>
      <c r="E123" s="5"/>
      <c r="F123" s="5"/>
      <c r="G123" s="18"/>
    </row>
    <row r="124" spans="1:7" x14ac:dyDescent="0.25">
      <c r="A124" s="5"/>
      <c r="B124" s="5"/>
      <c r="C124" s="18"/>
      <c r="D124" s="23"/>
      <c r="E124" s="5"/>
      <c r="F124" s="5"/>
      <c r="G124" s="18"/>
    </row>
    <row r="125" spans="1:7" x14ac:dyDescent="0.25">
      <c r="A125" s="5"/>
      <c r="B125" s="5"/>
      <c r="C125" s="18"/>
      <c r="D125" s="23"/>
      <c r="E125" s="5"/>
      <c r="F125" s="5"/>
      <c r="G125" s="18"/>
    </row>
    <row r="126" spans="1:7" x14ac:dyDescent="0.25">
      <c r="A126" s="5"/>
      <c r="B126" s="5"/>
      <c r="C126" s="18"/>
      <c r="D126" s="23"/>
      <c r="E126" s="5"/>
      <c r="F126" s="5"/>
      <c r="G126" s="18"/>
    </row>
    <row r="127" spans="1:7" x14ac:dyDescent="0.25">
      <c r="A127" s="5"/>
      <c r="B127" s="5"/>
      <c r="C127" s="18"/>
      <c r="D127" s="23"/>
      <c r="E127" s="5"/>
      <c r="F127" s="5"/>
      <c r="G127" s="18"/>
    </row>
    <row r="128" spans="1:7" x14ac:dyDescent="0.25">
      <c r="A128" s="5"/>
      <c r="B128" s="5"/>
      <c r="C128" s="18"/>
      <c r="D128" s="23"/>
      <c r="E128" s="5"/>
      <c r="F128" s="5"/>
      <c r="G128" s="18"/>
    </row>
    <row r="129" spans="1:7" x14ac:dyDescent="0.25">
      <c r="A129" s="5"/>
      <c r="B129" s="5"/>
      <c r="C129" s="18"/>
      <c r="D129" s="23"/>
      <c r="E129" s="5"/>
      <c r="F129" s="5"/>
      <c r="G129" s="18"/>
    </row>
    <row r="130" spans="1:7" x14ac:dyDescent="0.25">
      <c r="A130" s="5"/>
      <c r="B130" s="5"/>
      <c r="C130" s="18"/>
      <c r="D130" s="23"/>
      <c r="E130" s="5"/>
      <c r="F130" s="5"/>
      <c r="G130" s="18"/>
    </row>
    <row r="131" spans="1:7" x14ac:dyDescent="0.25">
      <c r="A131" s="5"/>
      <c r="B131" s="5"/>
      <c r="C131" s="18"/>
      <c r="D131" s="23"/>
      <c r="E131" s="5"/>
      <c r="F131" s="5"/>
      <c r="G131" s="18"/>
    </row>
    <row r="132" spans="1:7" x14ac:dyDescent="0.25">
      <c r="A132" s="5"/>
      <c r="B132" s="5"/>
      <c r="C132" s="18"/>
      <c r="D132" s="23"/>
      <c r="E132" s="5"/>
      <c r="F132" s="5"/>
      <c r="G132" s="18"/>
    </row>
    <row r="133" spans="1:7" x14ac:dyDescent="0.25">
      <c r="A133" s="5"/>
      <c r="B133" s="5"/>
      <c r="C133" s="18"/>
      <c r="D133" s="23"/>
      <c r="E133" s="5"/>
      <c r="F133" s="5"/>
      <c r="G133" s="18"/>
    </row>
    <row r="134" spans="1:7" x14ac:dyDescent="0.25">
      <c r="A134" s="5"/>
      <c r="B134" s="5"/>
      <c r="C134" s="18"/>
      <c r="D134" s="23"/>
      <c r="E134" s="5"/>
      <c r="F134" s="5"/>
      <c r="G134" s="18"/>
    </row>
    <row r="135" spans="1:7" x14ac:dyDescent="0.25">
      <c r="A135" s="5"/>
      <c r="B135" s="5"/>
      <c r="C135" s="18"/>
      <c r="D135" s="23"/>
      <c r="E135" s="5"/>
      <c r="F135" s="5"/>
      <c r="G135" s="18"/>
    </row>
    <row r="136" spans="1:7" x14ac:dyDescent="0.25">
      <c r="A136" s="5"/>
      <c r="B136" s="5"/>
      <c r="C136" s="18"/>
      <c r="D136" s="23"/>
      <c r="E136" s="5"/>
      <c r="F136" s="5"/>
      <c r="G136" s="18"/>
    </row>
    <row r="137" spans="1:7" x14ac:dyDescent="0.25">
      <c r="A137" s="5"/>
      <c r="B137" s="5"/>
      <c r="C137" s="18"/>
      <c r="D137" s="23"/>
      <c r="E137" s="5"/>
      <c r="F137" s="5"/>
      <c r="G137" s="18"/>
    </row>
    <row r="138" spans="1:7" x14ac:dyDescent="0.25">
      <c r="A138" s="5"/>
      <c r="B138" s="5"/>
      <c r="C138" s="18"/>
      <c r="D138" s="23"/>
      <c r="E138" s="5"/>
      <c r="F138" s="5"/>
      <c r="G138" s="18"/>
    </row>
    <row r="139" spans="1:7" x14ac:dyDescent="0.25">
      <c r="A139" s="5"/>
      <c r="B139" s="5"/>
      <c r="C139" s="18"/>
      <c r="D139" s="23"/>
      <c r="E139" s="5"/>
      <c r="F139" s="5"/>
      <c r="G139" s="18"/>
    </row>
    <row r="140" spans="1:7" x14ac:dyDescent="0.25">
      <c r="A140" s="5"/>
      <c r="B140" s="5"/>
      <c r="C140" s="18"/>
      <c r="D140" s="23"/>
      <c r="E140" s="5"/>
      <c r="F140" s="5"/>
      <c r="G140" s="18"/>
    </row>
    <row r="141" spans="1:7" x14ac:dyDescent="0.25">
      <c r="A141" s="5"/>
      <c r="B141" s="5"/>
      <c r="C141" s="18"/>
      <c r="D141" s="23"/>
      <c r="E141" s="5"/>
      <c r="F141" s="5"/>
      <c r="G141" s="18"/>
    </row>
    <row r="142" spans="1:7" x14ac:dyDescent="0.25">
      <c r="A142" s="5"/>
      <c r="B142" s="5"/>
      <c r="C142" s="18"/>
      <c r="D142" s="23"/>
      <c r="E142" s="5"/>
      <c r="F142" s="5"/>
      <c r="G142" s="18"/>
    </row>
    <row r="143" spans="1:7" x14ac:dyDescent="0.25">
      <c r="A143" s="5"/>
      <c r="B143" s="5"/>
      <c r="C143" s="18"/>
      <c r="D143" s="23"/>
      <c r="E143" s="5"/>
      <c r="F143" s="5"/>
      <c r="G143" s="18"/>
    </row>
    <row r="144" spans="1:7" x14ac:dyDescent="0.25">
      <c r="A144" s="5"/>
      <c r="B144" s="5"/>
      <c r="C144" s="18"/>
      <c r="D144" s="23"/>
      <c r="E144" s="5"/>
      <c r="F144" s="5"/>
      <c r="G144" s="18"/>
    </row>
    <row r="145" spans="1:7" x14ac:dyDescent="0.25">
      <c r="A145" s="5"/>
      <c r="B145" s="5"/>
      <c r="C145" s="18"/>
      <c r="D145" s="23"/>
      <c r="E145" s="5"/>
      <c r="F145" s="5"/>
      <c r="G145" s="18"/>
    </row>
    <row r="146" spans="1:7" x14ac:dyDescent="0.25">
      <c r="A146" s="5"/>
      <c r="B146" s="5"/>
      <c r="C146" s="18"/>
      <c r="D146" s="23"/>
      <c r="E146" s="5"/>
      <c r="F146" s="5"/>
      <c r="G146" s="18"/>
    </row>
    <row r="147" spans="1:7" x14ac:dyDescent="0.25">
      <c r="A147" s="5"/>
      <c r="B147" s="5"/>
      <c r="C147" s="18"/>
      <c r="D147" s="23"/>
      <c r="E147" s="5"/>
      <c r="F147" s="5"/>
      <c r="G147" s="18"/>
    </row>
    <row r="148" spans="1:7" x14ac:dyDescent="0.25">
      <c r="A148" s="5"/>
      <c r="B148" s="5"/>
      <c r="C148" s="18"/>
      <c r="D148" s="23"/>
      <c r="E148" s="5"/>
      <c r="F148" s="5"/>
      <c r="G148" s="18"/>
    </row>
    <row r="149" spans="1:7" x14ac:dyDescent="0.25">
      <c r="A149" s="5"/>
      <c r="B149" s="5"/>
      <c r="C149" s="18"/>
      <c r="D149" s="23"/>
      <c r="E149" s="5"/>
      <c r="F149" s="5"/>
      <c r="G149" s="18"/>
    </row>
    <row r="150" spans="1:7" x14ac:dyDescent="0.25">
      <c r="A150" s="5"/>
      <c r="B150" s="5"/>
      <c r="C150" s="18"/>
      <c r="D150" s="23"/>
      <c r="E150" s="5"/>
      <c r="F150" s="5"/>
      <c r="G150" s="18"/>
    </row>
    <row r="151" spans="1:7" x14ac:dyDescent="0.25">
      <c r="A151" s="5"/>
      <c r="B151" s="5"/>
      <c r="C151" s="18"/>
      <c r="D151" s="23"/>
      <c r="E151" s="5"/>
      <c r="F151" s="5"/>
      <c r="G151" s="18"/>
    </row>
    <row r="152" spans="1:7" x14ac:dyDescent="0.25">
      <c r="A152" s="5"/>
      <c r="B152" s="5"/>
      <c r="C152" s="18"/>
      <c r="D152" s="23"/>
      <c r="E152" s="5"/>
      <c r="F152" s="5"/>
      <c r="G152" s="18"/>
    </row>
    <row r="153" spans="1:7" x14ac:dyDescent="0.25">
      <c r="A153" s="5"/>
      <c r="B153" s="5"/>
      <c r="C153" s="18"/>
      <c r="D153" s="23"/>
      <c r="E153" s="5"/>
      <c r="F153" s="5"/>
      <c r="G153" s="18"/>
    </row>
    <row r="154" spans="1:7" x14ac:dyDescent="0.25">
      <c r="A154" s="5"/>
      <c r="B154" s="5"/>
      <c r="C154" s="18"/>
      <c r="D154" s="23"/>
      <c r="E154" s="5"/>
      <c r="F154" s="5"/>
      <c r="G154" s="18"/>
    </row>
    <row r="155" spans="1:7" x14ac:dyDescent="0.25">
      <c r="A155" s="5"/>
      <c r="B155" s="5"/>
      <c r="C155" s="18"/>
      <c r="D155" s="23"/>
      <c r="E155" s="5"/>
      <c r="F155" s="5"/>
      <c r="G155" s="18"/>
    </row>
    <row r="156" spans="1:7" x14ac:dyDescent="0.25">
      <c r="A156" s="5"/>
      <c r="B156" s="5"/>
      <c r="C156" s="18"/>
      <c r="D156" s="23"/>
      <c r="E156" s="5"/>
      <c r="F156" s="5"/>
      <c r="G156" s="18"/>
    </row>
    <row r="157" spans="1:7" x14ac:dyDescent="0.25">
      <c r="A157" s="5"/>
      <c r="B157" s="5"/>
      <c r="C157" s="18"/>
      <c r="D157" s="23"/>
      <c r="E157" s="5"/>
      <c r="F157" s="5"/>
      <c r="G157" s="18"/>
    </row>
    <row r="158" spans="1:7" x14ac:dyDescent="0.25">
      <c r="A158" s="5"/>
      <c r="B158" s="5"/>
      <c r="C158" s="18"/>
      <c r="D158" s="23"/>
      <c r="E158" s="5"/>
      <c r="F158" s="5"/>
      <c r="G158" s="18"/>
    </row>
    <row r="159" spans="1:7" x14ac:dyDescent="0.25">
      <c r="A159" s="5"/>
      <c r="B159" s="5"/>
      <c r="C159" s="18"/>
      <c r="D159" s="23"/>
      <c r="E159" s="5"/>
      <c r="F159" s="5"/>
      <c r="G159" s="18"/>
    </row>
    <row r="160" spans="1:7" x14ac:dyDescent="0.25">
      <c r="A160" s="5"/>
      <c r="B160" s="5"/>
      <c r="C160" s="18"/>
      <c r="D160" s="23"/>
      <c r="E160" s="5"/>
      <c r="F160" s="5"/>
      <c r="G160" s="18"/>
    </row>
  </sheetData>
  <mergeCells count="1">
    <mergeCell ref="E18:F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2024-10-19T04:48:03Z</dcterms:modified>
</cp:coreProperties>
</file>