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C6826AB-90CF-45DE-A576-130C518E5AE0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0" i="1" l="1"/>
  <c r="H15" i="1" l="1"/>
  <c r="H13" i="1"/>
  <c r="H12" i="1"/>
  <c r="F5" i="1"/>
  <c r="G5" i="1" s="1"/>
  <c r="B22" i="1"/>
  <c r="E39" i="1" l="1"/>
  <c r="D39" i="1" l="1"/>
  <c r="D37" i="1" l="1"/>
  <c r="J32" i="1" l="1"/>
  <c r="J31" i="1"/>
  <c r="J30" i="1" l="1"/>
  <c r="J29" i="1"/>
  <c r="D38" i="1"/>
  <c r="G29" i="1" l="1"/>
  <c r="H29" i="1"/>
  <c r="G30" i="1"/>
  <c r="H30" i="1"/>
  <c r="G31" i="1"/>
  <c r="H31" i="1"/>
  <c r="G32" i="1"/>
  <c r="H32" i="1"/>
  <c r="G33" i="1"/>
  <c r="H33" i="1"/>
  <c r="D36" i="1" l="1"/>
  <c r="I32" i="1" l="1"/>
  <c r="I31" i="1"/>
  <c r="I33" i="1"/>
  <c r="D35" i="1" l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E36" i="1" s="1"/>
  <c r="E38" i="1" l="1"/>
  <c r="E35" i="1"/>
  <c r="E37" i="1"/>
  <c r="F39" i="1"/>
  <c r="B17" i="1"/>
  <c r="B18" i="1" s="1"/>
  <c r="B20" i="1" l="1"/>
  <c r="B19" i="1"/>
  <c r="B21" i="1"/>
  <c r="B23" i="1"/>
</calcChain>
</file>

<file path=xl/sharedStrings.xml><?xml version="1.0" encoding="utf-8"?>
<sst xmlns="http://schemas.openxmlformats.org/spreadsheetml/2006/main" count="34" uniqueCount="30">
  <si>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</si>
  <si>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</si>
  <si>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</si>
  <si>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</si>
  <si>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</si>
  <si>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</si>
  <si>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</si>
  <si>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</si>
  <si>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</si>
  <si>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</si>
  <si>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</si>
  <si>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</si>
  <si>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</si>
  <si>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</si>
  <si>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</si>
  <si>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</si>
  <si>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</si>
  <si>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</si>
  <si>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</si>
  <si>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</si>
  <si>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</si>
  <si>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</si>
  <si>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</si>
  <si>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</si>
  <si>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</si>
  <si>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</si>
  <si>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</si>
  <si>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</si>
  <si>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</si>
  <si>
    <t>Government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</si>
</sst>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43" fontId="6" fillId="0" borderId="7" xfId="0" applyNumberFormat="1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7" fillId="0" borderId="0" xfId="0" applyNumberFormat="1" applyFont="1" applyFill="1"/>
    <xf numFmtId="43" fontId="0" fillId="0" borderId="0" xfId="0" applyNumberFormat="1" applyFill="1"/>
    <xf numFmtId="0" fontId="4" fillId="0" borderId="0" xfId="0" applyFont="1" applyFill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10" fillId="0" borderId="1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3B2806-2CF6-405C-B54B-5655F92C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46890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105981</xdr:colOff>
      <xdr:row>40</xdr:row>
      <xdr:rowOff>124906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70DC32-E3C3-4EB0-8DE9-FDF7AAE5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40381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20</xdr:col>
      <xdr:colOff>103839</xdr:colOff>
      <xdr:row>48</xdr:row>
      <xdr:rowOff>67211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5205D4-2D75-41F1-B484-90617C10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7097" y="1167581"/>
          <a:ext cx="8707065" cy="8240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258487</xdr:colOff>
      <xdr:row>47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0DC9D-6CBA-4A72-932E-1672C74A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02487" cy="7630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9"/>
      <c r="C1" s="4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8"/>
      <c r="C2" s="38"/>
      <c r="D2" s="44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39">
        <v>50000</v>
      </c>
      <c r="C3" s="39"/>
      <c r="D3" s="37"/>
      <c r="E3" s="13"/>
      <c r="F3" s="5">
        <v>2004</v>
      </c>
      <c r="G3" s="7">
        <v>2024</v>
      </c>
      <c r="H3" s="8">
        <f>G3-F3</f>
        <v>20</v>
      </c>
      <c r="I3" s="6"/>
      <c r="L3" s="5"/>
      <c r="M3" s="7"/>
      <c r="N3" s="8"/>
      <c r="O3" s="6"/>
    </row>
    <row r="4" spans="1:15" ht="33" x14ac:dyDescent="0.3">
      <c r="A4" s="30" t="s">
        <v>1</v>
      </c>
      <c r="B4" s="39">
        <v>3000</v>
      </c>
      <c r="C4" s="39"/>
      <c r="D4" s="37"/>
      <c r="E4" s="13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9" t="s">
        <v>2</v>
      </c>
      <c r="B5" s="39">
        <f>B3-B4</f>
        <v>47000</v>
      </c>
      <c r="C5" s="39"/>
      <c r="D5" s="37"/>
      <c r="E5" s="21"/>
      <c r="F5" s="13">
        <f>52.04*10.764</f>
        <v>560.15855999999997</v>
      </c>
      <c r="G5" s="13">
        <f>F5*1.1</f>
        <v>616.17441600000006</v>
      </c>
      <c r="H5" s="26"/>
      <c r="I5" s="42"/>
      <c r="L5" s="5"/>
      <c r="M5" s="7"/>
      <c r="N5" s="8"/>
      <c r="O5" s="6"/>
    </row>
    <row r="6" spans="1:15" ht="16.5" x14ac:dyDescent="0.3">
      <c r="A6" s="29" t="s">
        <v>3</v>
      </c>
      <c r="B6" s="39">
        <f>B4</f>
        <v>3000</v>
      </c>
      <c r="C6" s="39"/>
      <c r="D6" s="37"/>
      <c r="E6" s="37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9" t="s">
        <v>4</v>
      </c>
      <c r="B7" s="31">
        <v>0</v>
      </c>
      <c r="C7" s="31"/>
      <c r="D7" s="45"/>
      <c r="E7" s="50"/>
      <c r="F7" s="37"/>
      <c r="G7" s="24"/>
      <c r="H7" s="24"/>
      <c r="I7" s="19"/>
      <c r="J7" s="19"/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60</v>
      </c>
      <c r="C8" s="31"/>
      <c r="D8" s="46"/>
      <c r="E8" s="51"/>
      <c r="F8" s="37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5"/>
      <c r="E9" s="50"/>
      <c r="F9" s="52"/>
      <c r="G9" s="41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0" t="s">
        <v>7</v>
      </c>
      <c r="B10" s="31">
        <f>90*B7/B9</f>
        <v>0</v>
      </c>
      <c r="C10" s="31"/>
      <c r="D10" s="45"/>
      <c r="E10" s="50"/>
      <c r="F10" s="37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9"/>
      <c r="B11" s="40">
        <f>B10%</f>
        <v>0</v>
      </c>
      <c r="C11" s="40"/>
      <c r="D11" s="47"/>
      <c r="E11" s="53"/>
      <c r="F11" s="37" t="s">
        <v>28</v>
      </c>
      <c r="G11" s="24"/>
      <c r="H11" s="25">
        <v>167530</v>
      </c>
      <c r="I11" s="19"/>
      <c r="J11" s="19"/>
      <c r="K11" s="16"/>
      <c r="L11" s="16"/>
      <c r="M11" s="14"/>
      <c r="N11" s="12"/>
      <c r="O11" s="6"/>
    </row>
    <row r="12" spans="1:15" ht="16.5" x14ac:dyDescent="0.3">
      <c r="A12" s="29" t="s">
        <v>8</v>
      </c>
      <c r="B12" s="39">
        <f>B6*B11</f>
        <v>0</v>
      </c>
      <c r="C12" s="39"/>
      <c r="D12" s="48"/>
      <c r="E12" s="50"/>
      <c r="F12" s="37"/>
      <c r="G12" s="24"/>
      <c r="H12" s="25">
        <f>H11/100*110</f>
        <v>184283</v>
      </c>
      <c r="I12" s="54"/>
      <c r="J12" s="19"/>
      <c r="K12" s="16"/>
      <c r="L12" s="16"/>
      <c r="M12" s="14"/>
      <c r="N12" s="8"/>
      <c r="O12" s="6"/>
    </row>
    <row r="13" spans="1:15" ht="16.5" x14ac:dyDescent="0.3">
      <c r="A13" s="29" t="s">
        <v>9</v>
      </c>
      <c r="B13" s="39">
        <f>B6-B12</f>
        <v>3000</v>
      </c>
      <c r="C13" s="39"/>
      <c r="D13" s="48"/>
      <c r="E13" s="1"/>
      <c r="F13" s="13"/>
      <c r="G13" s="25"/>
      <c r="H13" s="25">
        <f>H12/10.764</f>
        <v>17120.308435525829</v>
      </c>
      <c r="I13" s="19"/>
      <c r="J13" s="19"/>
      <c r="K13" s="16"/>
      <c r="L13" s="16"/>
      <c r="M13" s="14"/>
      <c r="N13" s="8"/>
      <c r="O13" s="6"/>
    </row>
    <row r="14" spans="1:15" ht="16.5" x14ac:dyDescent="0.3">
      <c r="A14" s="29" t="s">
        <v>2</v>
      </c>
      <c r="B14" s="39">
        <f>B5</f>
        <v>47000</v>
      </c>
      <c r="C14" s="39"/>
      <c r="D14" s="37"/>
      <c r="E14" s="13"/>
      <c r="F14" s="16"/>
      <c r="H14" s="25">
        <v>616</v>
      </c>
      <c r="I14" s="19"/>
      <c r="J14" s="19"/>
      <c r="K14" s="16"/>
      <c r="L14" s="16"/>
      <c r="M14" s="14"/>
      <c r="N14" s="8"/>
      <c r="O14" s="6"/>
    </row>
    <row r="15" spans="1:15" ht="16.5" x14ac:dyDescent="0.3">
      <c r="A15" s="29" t="s">
        <v>10</v>
      </c>
      <c r="B15" s="39">
        <f>B14+B13</f>
        <v>50000</v>
      </c>
      <c r="C15" s="39"/>
      <c r="D15" s="37"/>
      <c r="E15" s="13"/>
      <c r="F15" s="16"/>
      <c r="G15" s="27"/>
      <c r="H15" s="25">
        <f>H14*H13</f>
        <v>10546109.996283911</v>
      </c>
      <c r="I15" s="16"/>
      <c r="J15" s="16"/>
      <c r="K15" s="16"/>
      <c r="L15" s="16"/>
      <c r="M15" s="14"/>
      <c r="N15" s="8"/>
      <c r="O15" s="6"/>
    </row>
    <row r="16" spans="1:15" ht="16.5" x14ac:dyDescent="0.3">
      <c r="A16" s="29" t="s">
        <v>23</v>
      </c>
      <c r="B16" s="32">
        <v>560</v>
      </c>
      <c r="C16" s="32"/>
      <c r="D16" s="33"/>
      <c r="E16" s="13"/>
      <c r="F16" s="25"/>
      <c r="G16" s="28"/>
      <c r="H16" s="24"/>
      <c r="I16" s="42"/>
      <c r="L16" s="5"/>
      <c r="N16" s="11"/>
      <c r="O16" s="6"/>
    </row>
    <row r="17" spans="1:15" ht="16.5" x14ac:dyDescent="0.3">
      <c r="A17" s="29" t="s">
        <v>11</v>
      </c>
      <c r="B17" s="34">
        <f>B15*B16</f>
        <v>28000000</v>
      </c>
      <c r="C17" s="34"/>
      <c r="D17" s="35"/>
      <c r="E17" s="13"/>
      <c r="F17" s="25"/>
      <c r="G17" s="25"/>
      <c r="H17" s="24"/>
      <c r="I17" s="42"/>
      <c r="L17" s="5"/>
      <c r="N17" s="24"/>
      <c r="O17" s="42"/>
    </row>
    <row r="18" spans="1:15" ht="16.5" x14ac:dyDescent="0.3">
      <c r="A18" s="29" t="s">
        <v>24</v>
      </c>
      <c r="B18" s="34">
        <f>B17*0.9</f>
        <v>25200000</v>
      </c>
      <c r="C18" s="34"/>
      <c r="D18" s="35">
        <v>28300000</v>
      </c>
      <c r="E18" s="13"/>
      <c r="F18" s="25"/>
      <c r="G18" s="25"/>
      <c r="H18" s="24"/>
      <c r="I18" s="42"/>
      <c r="L18" s="55"/>
      <c r="N18" s="24"/>
      <c r="O18" s="56"/>
    </row>
    <row r="19" spans="1:15" ht="16.5" hidden="1" x14ac:dyDescent="0.3">
      <c r="A19" s="29" t="s">
        <v>24</v>
      </c>
      <c r="B19" s="34">
        <f>B17*0.9</f>
        <v>25200000</v>
      </c>
      <c r="C19" s="34"/>
      <c r="D19" s="35"/>
      <c r="E19" s="13"/>
      <c r="F19" s="25"/>
      <c r="G19" s="25"/>
      <c r="H19" s="24"/>
      <c r="I19" s="42"/>
      <c r="N19" s="24"/>
      <c r="O19" s="13"/>
    </row>
    <row r="20" spans="1:15" ht="16.5" x14ac:dyDescent="0.3">
      <c r="A20" s="29" t="s">
        <v>25</v>
      </c>
      <c r="B20" s="34">
        <f>B17*0.8</f>
        <v>22400000</v>
      </c>
      <c r="C20" s="34"/>
      <c r="D20" s="35">
        <f>D18*0.9</f>
        <v>25470000</v>
      </c>
      <c r="E20" s="13"/>
      <c r="F20" s="25"/>
      <c r="G20" s="25"/>
      <c r="H20" s="24"/>
      <c r="I20" s="42"/>
      <c r="N20" s="24"/>
      <c r="O20" s="13"/>
    </row>
    <row r="21" spans="1:15" ht="16.5" hidden="1" x14ac:dyDescent="0.3">
      <c r="A21" s="29" t="s">
        <v>25</v>
      </c>
      <c r="B21" s="34">
        <f>B17*0.8</f>
        <v>22400000</v>
      </c>
      <c r="C21" s="34"/>
      <c r="D21" s="35"/>
      <c r="E21" s="13"/>
      <c r="F21" s="25"/>
      <c r="G21" s="25"/>
      <c r="H21" s="24"/>
      <c r="I21" s="42"/>
      <c r="N21" s="24"/>
      <c r="O21" s="13"/>
    </row>
    <row r="22" spans="1:15" ht="16.5" x14ac:dyDescent="0.3">
      <c r="A22" s="29" t="s">
        <v>12</v>
      </c>
      <c r="B22" s="36">
        <f>B4*616</f>
        <v>1848000</v>
      </c>
      <c r="C22" s="36"/>
      <c r="D22" s="37"/>
      <c r="E22" s="13"/>
      <c r="F22" s="13"/>
      <c r="G22" s="13"/>
      <c r="I22" s="6"/>
    </row>
    <row r="23" spans="1:15" ht="16.5" x14ac:dyDescent="0.3">
      <c r="A23" s="31" t="s">
        <v>16</v>
      </c>
      <c r="B23" s="43">
        <f>B17*0.03/12</f>
        <v>70000</v>
      </c>
      <c r="C23" s="36"/>
      <c r="D23" s="36"/>
      <c r="E23" s="13"/>
    </row>
    <row r="24" spans="1:15" ht="16.5" x14ac:dyDescent="0.3">
      <c r="A24" s="68" t="s">
        <v>29</v>
      </c>
      <c r="B24" s="43">
        <v>10546110</v>
      </c>
      <c r="C24" s="22"/>
    </row>
    <row r="25" spans="1:15" x14ac:dyDescent="0.25">
      <c r="A25" s="58"/>
      <c r="B25" s="62"/>
      <c r="C25" s="62"/>
      <c r="D25" s="58"/>
      <c r="E25" s="58"/>
      <c r="F25" s="58"/>
      <c r="G25" s="58"/>
      <c r="H25" s="58"/>
      <c r="I25" s="58"/>
      <c r="J25" s="58"/>
      <c r="K25" s="58"/>
      <c r="L25" s="58"/>
      <c r="M25" s="58"/>
    </row>
    <row r="26" spans="1:15" x14ac:dyDescent="0.25">
      <c r="A26" s="58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</row>
    <row r="27" spans="1:15" x14ac:dyDescent="0.25">
      <c r="A27" s="58"/>
      <c r="B27" s="57"/>
      <c r="C27" s="57"/>
      <c r="D27" s="58" t="s">
        <v>14</v>
      </c>
      <c r="E27" s="58"/>
      <c r="F27" s="58"/>
      <c r="G27" s="58"/>
      <c r="H27" s="58"/>
      <c r="I27" s="58"/>
      <c r="J27" s="58"/>
      <c r="K27" s="58"/>
      <c r="L27" s="58"/>
      <c r="M27" s="58"/>
    </row>
    <row r="28" spans="1:15" x14ac:dyDescent="0.25">
      <c r="A28" s="58"/>
      <c r="B28" s="59" t="s">
        <v>20</v>
      </c>
      <c r="C28" s="59" t="s">
        <v>15</v>
      </c>
      <c r="D28" s="60" t="s">
        <v>21</v>
      </c>
      <c r="E28" s="60"/>
      <c r="F28" s="60" t="s">
        <v>11</v>
      </c>
      <c r="G28" s="60" t="s">
        <v>17</v>
      </c>
      <c r="H28" s="60" t="s">
        <v>18</v>
      </c>
      <c r="I28" s="60" t="s">
        <v>19</v>
      </c>
      <c r="J28" s="60"/>
      <c r="K28" s="58"/>
      <c r="L28" s="58"/>
      <c r="M28" s="58"/>
    </row>
    <row r="29" spans="1:15" x14ac:dyDescent="0.25">
      <c r="A29" s="58"/>
      <c r="B29" s="59"/>
      <c r="C29" s="59">
        <v>439</v>
      </c>
      <c r="D29" s="60"/>
      <c r="E29" s="60"/>
      <c r="F29" s="61">
        <v>19800000</v>
      </c>
      <c r="G29" s="61">
        <f t="shared" ref="G29:G33" si="0">F29/C29</f>
        <v>45102.505694760817</v>
      </c>
      <c r="H29" s="61" t="e">
        <f t="shared" ref="H29:H33" si="1">F29/D29</f>
        <v>#DIV/0!</v>
      </c>
      <c r="I29" s="61" t="e">
        <f t="shared" ref="I29:I33" si="2">F29/B29</f>
        <v>#DIV/0!</v>
      </c>
      <c r="J29" s="60">
        <f t="shared" ref="J29:J32" si="3">D29/C29</f>
        <v>0</v>
      </c>
      <c r="K29" s="58"/>
      <c r="L29" s="58"/>
      <c r="M29" s="58"/>
    </row>
    <row r="30" spans="1:15" x14ac:dyDescent="0.25">
      <c r="A30" s="58"/>
      <c r="B30" s="59"/>
      <c r="C30" s="59">
        <v>560</v>
      </c>
      <c r="D30" s="60"/>
      <c r="E30" s="60"/>
      <c r="F30" s="61">
        <v>28000000</v>
      </c>
      <c r="G30" s="61">
        <f t="shared" si="0"/>
        <v>50000</v>
      </c>
      <c r="H30" s="61" t="e">
        <f t="shared" si="1"/>
        <v>#DIV/0!</v>
      </c>
      <c r="I30" s="61" t="e">
        <f t="shared" si="2"/>
        <v>#DIV/0!</v>
      </c>
      <c r="J30" s="60">
        <f t="shared" si="3"/>
        <v>0</v>
      </c>
      <c r="K30" s="58"/>
      <c r="L30" s="58"/>
      <c r="M30" s="58"/>
    </row>
    <row r="31" spans="1:15" s="58" customFormat="1" x14ac:dyDescent="0.25">
      <c r="B31" s="65"/>
      <c r="C31" s="65">
        <v>560</v>
      </c>
      <c r="D31" s="66"/>
      <c r="E31" s="66"/>
      <c r="F31" s="67">
        <v>31500000</v>
      </c>
      <c r="G31" s="67">
        <f t="shared" si="0"/>
        <v>56250</v>
      </c>
      <c r="H31" s="67" t="e">
        <f t="shared" si="1"/>
        <v>#DIV/0!</v>
      </c>
      <c r="I31" s="67" t="e">
        <f t="shared" si="2"/>
        <v>#DIV/0!</v>
      </c>
      <c r="J31" s="60">
        <f t="shared" si="3"/>
        <v>0</v>
      </c>
    </row>
    <row r="32" spans="1:15" x14ac:dyDescent="0.25">
      <c r="A32" s="58"/>
      <c r="B32" s="65"/>
      <c r="C32" s="65">
        <v>560</v>
      </c>
      <c r="D32" s="66"/>
      <c r="E32" s="66"/>
      <c r="F32" s="67">
        <v>25200000</v>
      </c>
      <c r="G32" s="67">
        <f t="shared" si="0"/>
        <v>45000</v>
      </c>
      <c r="H32" s="67" t="e">
        <f t="shared" si="1"/>
        <v>#DIV/0!</v>
      </c>
      <c r="I32" s="67" t="e">
        <f t="shared" si="2"/>
        <v>#DIV/0!</v>
      </c>
      <c r="J32" s="60">
        <f t="shared" si="3"/>
        <v>0</v>
      </c>
      <c r="K32" s="58"/>
      <c r="L32" s="58"/>
      <c r="M32" s="58"/>
    </row>
    <row r="33" spans="1:13" x14ac:dyDescent="0.25">
      <c r="A33" s="58"/>
      <c r="B33" s="65"/>
      <c r="C33" s="65"/>
      <c r="D33" s="66"/>
      <c r="E33" s="66"/>
      <c r="F33" s="66"/>
      <c r="G33" s="67" t="e">
        <f t="shared" si="0"/>
        <v>#DIV/0!</v>
      </c>
      <c r="H33" s="67" t="e">
        <f t="shared" si="1"/>
        <v>#DIV/0!</v>
      </c>
      <c r="I33" s="67" t="e">
        <f t="shared" si="2"/>
        <v>#DIV/0!</v>
      </c>
      <c r="J33" s="60"/>
      <c r="K33" s="58"/>
      <c r="L33" s="58"/>
      <c r="M33" s="58"/>
    </row>
    <row r="34" spans="1:13" x14ac:dyDescent="0.25">
      <c r="A34" s="58"/>
      <c r="B34" s="57" t="s">
        <v>22</v>
      </c>
      <c r="C34" s="57"/>
      <c r="D34" s="58"/>
      <c r="E34" s="58"/>
      <c r="F34" s="58"/>
      <c r="G34" s="58"/>
      <c r="H34" s="58"/>
      <c r="I34" s="58"/>
      <c r="J34" s="58"/>
      <c r="K34" s="58"/>
      <c r="L34" s="58"/>
      <c r="M34" s="58"/>
    </row>
    <row r="35" spans="1:13" x14ac:dyDescent="0.25">
      <c r="A35" s="58"/>
      <c r="B35" s="65">
        <v>870</v>
      </c>
      <c r="C35" s="65">
        <v>49714286</v>
      </c>
      <c r="D35" s="66">
        <f t="shared" ref="D35:D39" si="4">C35/B35</f>
        <v>57142.857471264368</v>
      </c>
      <c r="E35" s="67">
        <f>B15/D35</f>
        <v>0.87499999497126435</v>
      </c>
      <c r="F35" s="60"/>
      <c r="G35" s="61"/>
      <c r="H35" s="60"/>
      <c r="I35" s="61"/>
      <c r="J35" s="58"/>
      <c r="K35" s="58"/>
      <c r="L35" s="63"/>
      <c r="M35" s="58"/>
    </row>
    <row r="36" spans="1:13" x14ac:dyDescent="0.25">
      <c r="A36" s="58"/>
      <c r="B36" s="59">
        <v>440</v>
      </c>
      <c r="C36" s="59">
        <v>19285733</v>
      </c>
      <c r="D36" s="60">
        <f t="shared" si="4"/>
        <v>43831.211363636365</v>
      </c>
      <c r="E36" s="61">
        <f>B15/D36</f>
        <v>1.1407396338007998</v>
      </c>
      <c r="F36" s="60"/>
      <c r="G36" s="61"/>
      <c r="H36" s="60"/>
      <c r="I36" s="61"/>
      <c r="J36" s="58"/>
      <c r="K36" s="58"/>
      <c r="L36" s="58"/>
      <c r="M36" s="58"/>
    </row>
    <row r="37" spans="1:13" x14ac:dyDescent="0.25">
      <c r="A37" s="58"/>
      <c r="B37" s="59">
        <v>560</v>
      </c>
      <c r="C37" s="59">
        <v>24761904</v>
      </c>
      <c r="D37" s="60">
        <f t="shared" si="4"/>
        <v>44217.685714285712</v>
      </c>
      <c r="E37" s="61">
        <f>B15/D37</f>
        <v>1.1307692655621313</v>
      </c>
      <c r="F37" s="60"/>
      <c r="G37" s="61"/>
      <c r="H37" s="60"/>
      <c r="I37" s="60"/>
      <c r="J37" s="58"/>
      <c r="K37" s="58"/>
      <c r="L37" s="58"/>
      <c r="M37" s="58"/>
    </row>
    <row r="38" spans="1:13" ht="15.75" x14ac:dyDescent="0.25">
      <c r="A38" s="64"/>
      <c r="B38" s="59">
        <v>560</v>
      </c>
      <c r="C38" s="65">
        <v>25714286</v>
      </c>
      <c r="D38" s="66">
        <f t="shared" si="4"/>
        <v>45918.367857142854</v>
      </c>
      <c r="E38" s="67">
        <f>B15/D38</f>
        <v>1.0888888767901237</v>
      </c>
      <c r="F38" s="60"/>
      <c r="G38" s="61"/>
      <c r="H38" s="60"/>
      <c r="I38" s="60"/>
      <c r="J38" s="58"/>
      <c r="K38" s="58"/>
      <c r="L38" s="58"/>
      <c r="M38" s="58"/>
    </row>
    <row r="39" spans="1:13" ht="15.75" x14ac:dyDescent="0.25">
      <c r="A39" s="64"/>
      <c r="B39" s="65"/>
      <c r="C39" s="65"/>
      <c r="D39" s="66" t="e">
        <f t="shared" si="4"/>
        <v>#DIV/0!</v>
      </c>
      <c r="E39" s="66" t="e">
        <f>C39/A39</f>
        <v>#DIV/0!</v>
      </c>
      <c r="F39" s="61" t="e">
        <f>B15/E39</f>
        <v>#DIV/0!</v>
      </c>
      <c r="G39" s="61"/>
      <c r="H39" s="60"/>
      <c r="I39" s="60"/>
      <c r="J39" s="58"/>
      <c r="K39" s="58"/>
      <c r="L39" s="58"/>
      <c r="M39" s="58"/>
    </row>
    <row r="40" spans="1:13" ht="15.75" x14ac:dyDescent="0.25">
      <c r="A40" s="64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</row>
    <row r="41" spans="1:13" ht="15.75" x14ac:dyDescent="0.25">
      <c r="A41" s="15"/>
      <c r="B41" s="57"/>
      <c r="C41" s="57"/>
      <c r="D41" s="58"/>
      <c r="E41" s="58"/>
      <c r="F41" s="58"/>
      <c r="G41" s="58"/>
      <c r="H41" s="58"/>
      <c r="I41" s="58"/>
      <c r="J41" s="58"/>
    </row>
    <row r="42" spans="1:13" ht="15.75" x14ac:dyDescent="0.25">
      <c r="A42" s="15"/>
      <c r="B42" s="57"/>
      <c r="C42" s="57"/>
      <c r="D42" s="58"/>
      <c r="E42" s="58"/>
      <c r="F42" s="58"/>
      <c r="G42" s="58"/>
      <c r="H42" s="58"/>
      <c r="I42" s="58"/>
      <c r="J42" s="58"/>
    </row>
    <row r="43" spans="1:13" ht="15.75" x14ac:dyDescent="0.25">
      <c r="A43" s="15"/>
    </row>
    <row r="44" spans="1:13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G7" zoomScale="93" zoomScaleNormal="93" workbookViewId="0">
      <selection activeCell="G7" sqref="G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8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2024-10-18T07:14:28Z</dcterms:modified>
</cp:coreProperties>
</file>