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UBI- Union Bank of India\RLP\Pratibha Nikam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0" r:id="rId8"/>
    <sheet name="IGR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 l="1"/>
  <c r="P7" i="4" l="1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B5" i="4"/>
  <c r="J5" i="4"/>
  <c r="I5" i="4"/>
  <c r="E5" i="4"/>
  <c r="A5" i="4"/>
  <c r="B4" i="4"/>
  <c r="J4" i="4"/>
  <c r="I4" i="4"/>
  <c r="E4" i="4"/>
  <c r="A4" i="4"/>
  <c r="B3" i="4"/>
  <c r="J3" i="4"/>
  <c r="I3" i="4"/>
  <c r="E3" i="4"/>
  <c r="A3" i="4"/>
  <c r="B2" i="4"/>
  <c r="J2" i="4"/>
  <c r="I2" i="4"/>
  <c r="E2" i="4"/>
  <c r="A2" i="4"/>
  <c r="F4" i="4" l="1"/>
  <c r="C4" i="4"/>
  <c r="F3" i="4"/>
  <c r="C3" i="4"/>
  <c r="F7" i="4"/>
  <c r="C7" i="4"/>
  <c r="F2" i="4"/>
  <c r="C2" i="4"/>
  <c r="F6" i="4"/>
  <c r="C6" i="4"/>
  <c r="F5" i="4"/>
  <c r="C5" i="4"/>
  <c r="B13" i="4"/>
  <c r="C13" i="4" s="1"/>
  <c r="D13" i="4" s="1"/>
  <c r="P13" i="4"/>
  <c r="J13" i="4"/>
  <c r="I13" i="4"/>
  <c r="E13" i="4"/>
  <c r="F13" i="4" s="1"/>
  <c r="A13" i="4"/>
  <c r="Q12" i="4"/>
  <c r="B12" i="4" s="1"/>
  <c r="C12" i="4" s="1"/>
  <c r="D12" i="4" s="1"/>
  <c r="P12" i="4"/>
  <c r="J12" i="4"/>
  <c r="I12" i="4"/>
  <c r="E12" i="4"/>
  <c r="F12" i="4" s="1"/>
  <c r="A12" i="4"/>
  <c r="Q11" i="4"/>
  <c r="B11" i="4" s="1"/>
  <c r="C11" i="4" s="1"/>
  <c r="D11" i="4" s="1"/>
  <c r="J11" i="4"/>
  <c r="I11" i="4"/>
  <c r="E11" i="4"/>
  <c r="A11" i="4"/>
  <c r="Q10" i="4"/>
  <c r="B10" i="4" s="1"/>
  <c r="C10" i="4" s="1"/>
  <c r="D10" i="4" s="1"/>
  <c r="J10" i="4"/>
  <c r="I10" i="4"/>
  <c r="E10" i="4"/>
  <c r="A10" i="4"/>
  <c r="B9" i="4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F8" i="4" l="1"/>
  <c r="F11" i="4"/>
  <c r="F10" i="4"/>
  <c r="F9" i="4"/>
  <c r="D5" i="4"/>
  <c r="H5" i="4" s="1"/>
  <c r="G5" i="4"/>
  <c r="D2" i="4"/>
  <c r="H2" i="4" s="1"/>
  <c r="G2" i="4"/>
  <c r="G3" i="4"/>
  <c r="D3" i="4"/>
  <c r="H3" i="4" s="1"/>
  <c r="G6" i="4"/>
  <c r="D6" i="4"/>
  <c r="H6" i="4" s="1"/>
  <c r="D7" i="4"/>
  <c r="H7" i="4" s="1"/>
  <c r="G7" i="4"/>
  <c r="D4" i="4"/>
  <c r="H4" i="4" s="1"/>
  <c r="G4" i="4"/>
  <c r="H8" i="4"/>
  <c r="H9" i="4"/>
  <c r="H10" i="4"/>
  <c r="H11" i="4"/>
  <c r="H12" i="4"/>
  <c r="H13" i="4"/>
  <c r="G8" i="4"/>
  <c r="G9" i="4"/>
  <c r="G10" i="4"/>
  <c r="G11" i="4"/>
  <c r="G12" i="4"/>
  <c r="G13" i="4"/>
  <c r="P18" i="4"/>
  <c r="Q18" i="4" s="1"/>
  <c r="Q17" i="4"/>
  <c r="P17" i="4"/>
  <c r="P16" i="4"/>
  <c r="Q16" i="4" s="1"/>
  <c r="Q15" i="4"/>
  <c r="P14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H32" i="4" l="1"/>
  <c r="I31" i="4"/>
  <c r="I2" i="24"/>
  <c r="G34" i="4"/>
  <c r="H15" i="4"/>
  <c r="H14" i="4"/>
  <c r="F14" i="4"/>
  <c r="F15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 l="1"/>
  <c r="H16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<sst xmlns="http://schemas.openxmlformats.org/spreadsheetml/2006/main" count="133" uniqueCount="99">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</sst>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393391</xdr:colOff>
      <xdr:row>34</xdr:row>
      <xdr:rowOff>54710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00000" cy="62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279105</xdr:colOff>
      <xdr:row>32</xdr:row>
      <xdr:rowOff>123048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85714" cy="62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55543</xdr:colOff>
      <xdr:row>32</xdr:row>
      <xdr:rowOff>56381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3" cy="61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512762</xdr:colOff>
      <xdr:row>32</xdr:row>
      <xdr:rowOff>104000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04762" cy="62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551162</xdr:colOff>
      <xdr:row>30</xdr:row>
      <xdr:rowOff>27857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4762" cy="57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D12" sqref="D12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42035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40000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40000</v>
      </c>
      <c r="D5" s="56" t="s">
        <v>61</v>
      </c>
      <c r="E5" s="57">
        <f>ROUND(C5/10.764,0)</f>
        <v>3716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17000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40000</v>
      </c>
      <c r="D10" s="56" t="s">
        <v>61</v>
      </c>
      <c r="E10" s="57">
        <f>ROUND(C10/10.764,0)</f>
        <v>3716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2021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3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57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706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2623496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F5" sqref="F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5200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642</v>
      </c>
      <c r="D18" s="72"/>
      <c r="E18" s="73"/>
      <c r="F18" s="74"/>
      <c r="G18" s="74"/>
    </row>
    <row r="19" spans="1:7">
      <c r="A19" s="15"/>
      <c r="B19" s="6"/>
      <c r="C19" s="29">
        <f>C18*C16</f>
        <v>3338400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2854332</v>
      </c>
      <c r="C20" s="30">
        <f>C19*95%</f>
        <v>3171480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2670720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1284000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6955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P21" sqref="P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888</v>
      </c>
      <c r="C2" s="4">
        <f t="shared" ref="C2:C7" si="2">B2*1.2</f>
        <v>1065.5999999999999</v>
      </c>
      <c r="D2" s="4">
        <f t="shared" ref="D2:D7" si="3">C2*1.2</f>
        <v>1278.7199999999998</v>
      </c>
      <c r="E2" s="5">
        <f t="shared" ref="E2:E7" si="4">R2</f>
        <v>4501000</v>
      </c>
      <c r="F2" s="4">
        <f t="shared" ref="F2:F7" si="5">ROUND((E2/B2),0)</f>
        <v>5069</v>
      </c>
      <c r="G2" s="4">
        <f t="shared" ref="G2:G7" si="6">ROUND((E2/C2),0)</f>
        <v>4224</v>
      </c>
      <c r="H2" s="4">
        <f t="shared" ref="H2:H7" si="7">ROUND((E2/D2),0)</f>
        <v>3520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888</v>
      </c>
      <c r="R2" s="2">
        <v>4501000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0">O6/1.2</f>
        <v>0</v>
      </c>
      <c r="Q6" s="71">
        <f t="shared" ref="Q6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8:A13" si="12">N8</f>
        <v>0</v>
      </c>
      <c r="B8" s="4">
        <f t="shared" ref="B8:B13" si="13">Q8</f>
        <v>0</v>
      </c>
      <c r="C8" s="4">
        <f t="shared" ref="C8:C13" si="14">B8*1.2</f>
        <v>0</v>
      </c>
      <c r="D8" s="4">
        <f t="shared" ref="D8:D13" si="15">C8*1.2</f>
        <v>0</v>
      </c>
      <c r="E8" s="5">
        <f t="shared" ref="E8:E13" si="16">R8</f>
        <v>0</v>
      </c>
      <c r="F8" s="4" t="e">
        <f t="shared" ref="F8:F13" si="17">ROUND((E8/B8),0)</f>
        <v>#DIV/0!</v>
      </c>
      <c r="G8" s="4" t="e">
        <f t="shared" ref="G8:G13" si="18">ROUND((E8/C8),0)</f>
        <v>#DIV/0!</v>
      </c>
      <c r="H8" s="4" t="e">
        <f t="shared" ref="H8:H13" si="19">ROUND((E8/D8),0)</f>
        <v>#DIV/0!</v>
      </c>
      <c r="I8" s="4">
        <f t="shared" ref="I8:I13" si="20">T8</f>
        <v>0</v>
      </c>
      <c r="J8" s="4">
        <f t="shared" ref="J8:J13" si="21">U8</f>
        <v>0</v>
      </c>
      <c r="K8" s="71"/>
      <c r="L8" s="71"/>
      <c r="M8" s="71"/>
      <c r="N8" s="71"/>
      <c r="O8" s="71">
        <v>0</v>
      </c>
      <c r="P8" s="71">
        <f t="shared" ref="P8:P9" si="22">O8/1.2</f>
        <v>0</v>
      </c>
      <c r="Q8" s="71">
        <f t="shared" ref="Q8:Q12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607.63888888888903</v>
      </c>
      <c r="C12" s="4">
        <f t="shared" si="14"/>
        <v>729.16666666666686</v>
      </c>
      <c r="D12" s="4">
        <f t="shared" si="15"/>
        <v>875.00000000000023</v>
      </c>
      <c r="E12" s="5">
        <f t="shared" si="16"/>
        <v>3500000</v>
      </c>
      <c r="F12" s="4">
        <f t="shared" si="17"/>
        <v>5760</v>
      </c>
      <c r="G12" s="4">
        <f t="shared" si="18"/>
        <v>4800</v>
      </c>
      <c r="H12" s="4">
        <f t="shared" si="19"/>
        <v>4000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875</v>
      </c>
      <c r="P12" s="71">
        <f>O12/1.2</f>
        <v>729.16666666666674</v>
      </c>
      <c r="Q12" s="71">
        <f t="shared" si="23"/>
        <v>607.63888888888903</v>
      </c>
      <c r="R12" s="2">
        <v>3500000</v>
      </c>
      <c r="S12" s="2"/>
      <c r="V12" s="68"/>
    </row>
    <row r="13" spans="1:35">
      <c r="A13" s="4">
        <f t="shared" si="12"/>
        <v>0</v>
      </c>
      <c r="B13" s="4">
        <f t="shared" si="13"/>
        <v>750</v>
      </c>
      <c r="C13" s="4">
        <f t="shared" si="14"/>
        <v>900</v>
      </c>
      <c r="D13" s="4">
        <f t="shared" si="15"/>
        <v>1080</v>
      </c>
      <c r="E13" s="5">
        <f t="shared" si="16"/>
        <v>3000000</v>
      </c>
      <c r="F13" s="4">
        <f t="shared" si="17"/>
        <v>4000</v>
      </c>
      <c r="G13" s="4">
        <f t="shared" si="18"/>
        <v>3333</v>
      </c>
      <c r="H13" s="4">
        <f t="shared" si="19"/>
        <v>2778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v>750</v>
      </c>
      <c r="R13" s="2">
        <v>3000000</v>
      </c>
      <c r="S13" s="2"/>
    </row>
    <row r="14" spans="1:35">
      <c r="A14" s="4">
        <f t="shared" ref="A14:A15" si="24">N14</f>
        <v>0</v>
      </c>
      <c r="B14" s="4">
        <f t="shared" ref="B14:B15" si="25">Q14</f>
        <v>814</v>
      </c>
      <c r="C14" s="4">
        <f t="shared" ref="C14:C15" si="26">B14*1.2</f>
        <v>976.8</v>
      </c>
      <c r="D14" s="4">
        <f t="shared" ref="D14:D15" si="27">C14*1.2</f>
        <v>1172.1599999999999</v>
      </c>
      <c r="E14" s="5">
        <f t="shared" ref="E14:E15" si="28">R14</f>
        <v>3900000</v>
      </c>
      <c r="F14" s="4">
        <f t="shared" ref="F14:F15" si="29">ROUND((E14/B14),0)</f>
        <v>4791</v>
      </c>
      <c r="G14" s="4">
        <f t="shared" ref="G14:G15" si="30">ROUND((E14/C14),0)</f>
        <v>3993</v>
      </c>
      <c r="H14" s="4">
        <f t="shared" ref="H14:H15" si="31">ROUND((E14/D14),0)</f>
        <v>3327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v>814</v>
      </c>
      <c r="R14" s="2">
        <v>3900000</v>
      </c>
      <c r="S14" s="2"/>
    </row>
    <row r="15" spans="1:35">
      <c r="A15" s="4">
        <f t="shared" si="24"/>
        <v>0</v>
      </c>
      <c r="B15" s="4">
        <f t="shared" si="25"/>
        <v>675</v>
      </c>
      <c r="C15" s="4">
        <f t="shared" si="26"/>
        <v>810</v>
      </c>
      <c r="D15" s="4">
        <f t="shared" si="27"/>
        <v>972</v>
      </c>
      <c r="E15" s="5">
        <f t="shared" si="28"/>
        <v>3101000</v>
      </c>
      <c r="F15" s="4">
        <f t="shared" si="29"/>
        <v>4594</v>
      </c>
      <c r="G15" s="4">
        <f t="shared" si="30"/>
        <v>3828</v>
      </c>
      <c r="H15" s="4">
        <f t="shared" si="31"/>
        <v>3190</v>
      </c>
      <c r="I15" s="4">
        <f t="shared" si="32"/>
        <v>0</v>
      </c>
      <c r="J15" s="4">
        <f t="shared" si="33"/>
        <v>0</v>
      </c>
      <c r="O15" s="71">
        <v>0</v>
      </c>
      <c r="P15" s="71">
        <v>810</v>
      </c>
      <c r="Q15" s="71">
        <f t="shared" ref="Q15:Q18" si="35">P15/1.2</f>
        <v>675</v>
      </c>
      <c r="R15" s="2">
        <v>3101000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Normal="100"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zoomScale="115" zoomScaleNormal="115" workbookViewId="0">
      <selection activeCell="G10" sqref="G10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Normal="100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85" zoomScaleNormal="85"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2024-10-11T06:25:14Z</dcterms:modified>
</cp:coreProperties>
</file>