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Virar (West)\POOJA VIJAY VISHWAKARMA\"/>
    </mc:Choice>
  </mc:AlternateContent>
  <xr:revisionPtr revIDLastSave="0" documentId="13_ncr:1_{8DC2A688-350B-445E-BB29-D8F80C5944D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" i="4" l="1"/>
  <c r="C5" i="25" l="1"/>
  <c r="C4" i="25"/>
  <c r="C3" i="25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<sst xmlns="http://schemas.openxmlformats.org/spreadsheetml/2006/main" count="129" uniqueCount="87">
  <si>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</si>
  <si>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</si>
  <si>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</si>
  <si>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</si>
  <si>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</si>
  <si>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</si>
  <si>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</si>
  <si>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</si>
  <si>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</si>
  <si>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</si>
  <si>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</si>
  <si>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</si>
  <si>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</si>
  <si>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</si>
  <si>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</si>
  <si>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</si>
  <si>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</si>
  <si>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</si>
  <si>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</si>
  <si>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</si>
  <si>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</si>
  <si>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</si>
  <si>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</si>
  <si>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</si>
  <si>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</si>
  <si>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</si>
  <si>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</si>
  <si>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</si>
  <si>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</si>
  <si>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</si>
  <si>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</si>
  <si>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</si>
  <si>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</si>
  <si>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</si>
  <si>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</si>
  <si>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</si>
  <si>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</si>
  <si>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</si>
  <si>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</si>
  <si>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</si>
  <si>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</si>
  <si>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</si>
  <si>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</si>
  <si>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</si>
  <si>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</si>
  <si>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</si>
  <si>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</si>
  <si>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</si>
  <si>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</si>
  <si>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</si>
  <si>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</si>
  <si>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</si>
  <si>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</si>
  <si>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</si>
  <si>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</si>
  <si>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</si>
  <si>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</si>
  <si>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</si>
  <si>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</si>
  <si>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</si>
  <si>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</si>
  <si>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</si>
  <si>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</si>
  <si>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</si>
  <si>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</si>
  <si>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</si>
  <si>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</si>
  <si>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</si>
  <si>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</si>
  <si>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</si>
  <si>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</si>
  <si>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</si>
  <si>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</si>
  <si>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</si>
  <si>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</si>
  <si>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</si>
  <si>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</si>
  <si>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</si>
  <si>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</si>
  <si>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</si>
  <si>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</si>
  <si>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</si>
  <si>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</si>
  <si>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</si>
  <si>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</si>
  <si>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IGR-24.05.24</t>
  </si>
  <si>
    <t>IGR-18.10.24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</si>
</sst>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638EAC-BFC7-44E3-BF55-C445B7F6E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65272B-DC86-46D3-BF9E-40600DBC8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E24982-F557-4D08-9C73-1F97DF010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935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86928</xdr:colOff>
      <xdr:row>48</xdr:row>
      <xdr:rowOff>172677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A44A86-E284-49D7-80F3-9BBFB54DE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21328" cy="8792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292195.63099999999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321595.63099999999</v>
      </c>
      <c r="D9" s="58" t="s">
        <v>62</v>
      </c>
      <c r="E9" s="59">
        <f>C9/10.764</f>
        <v>29876.963117800075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9</v>
      </c>
      <c r="D13" s="65">
        <f>D12-C13</f>
        <v>91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N13" sqref="M13:N1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6500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2000</v>
      </c>
      <c r="D4" s="22"/>
    </row>
    <row r="5" spans="1:5" x14ac:dyDescent="0.25">
      <c r="A5" s="15" t="s">
        <v>15</v>
      </c>
      <c r="B5" s="18"/>
      <c r="C5" s="19">
        <f>C3-C4</f>
        <v>4500</v>
      </c>
      <c r="D5" s="22"/>
    </row>
    <row r="6" spans="1:5" x14ac:dyDescent="0.25">
      <c r="A6" s="15" t="s">
        <v>16</v>
      </c>
      <c r="B6" s="18"/>
      <c r="C6" s="19">
        <f>C4</f>
        <v>2000</v>
      </c>
      <c r="D6" s="22"/>
    </row>
    <row r="7" spans="1:5" x14ac:dyDescent="0.25">
      <c r="A7" s="15" t="s">
        <v>17</v>
      </c>
      <c r="B7" s="23"/>
      <c r="C7" s="24">
        <f>D7-D8</f>
        <v>9</v>
      </c>
      <c r="D7" s="24">
        <v>2024</v>
      </c>
    </row>
    <row r="8" spans="1:5" x14ac:dyDescent="0.25">
      <c r="A8" s="15" t="s">
        <v>18</v>
      </c>
      <c r="B8" s="23"/>
      <c r="C8" s="24">
        <f>C9-C7</f>
        <v>51</v>
      </c>
      <c r="D8" s="24">
        <v>2015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13.5</v>
      </c>
      <c r="D10" s="24"/>
    </row>
    <row r="11" spans="1:5" x14ac:dyDescent="0.25">
      <c r="A11" s="15"/>
      <c r="B11" s="25"/>
      <c r="C11" s="26">
        <f>C10%</f>
        <v>0.13500000000000001</v>
      </c>
      <c r="D11" s="26"/>
    </row>
    <row r="12" spans="1:5" x14ac:dyDescent="0.25">
      <c r="A12" s="15" t="s">
        <v>21</v>
      </c>
      <c r="B12" s="18"/>
      <c r="C12" s="19">
        <f>C6*C11</f>
        <v>270</v>
      </c>
      <c r="D12" s="22"/>
    </row>
    <row r="13" spans="1:5" x14ac:dyDescent="0.25">
      <c r="A13" s="15" t="s">
        <v>22</v>
      </c>
      <c r="B13" s="18"/>
      <c r="C13" s="19">
        <f>C6-C12</f>
        <v>1730</v>
      </c>
      <c r="D13" s="22"/>
    </row>
    <row r="14" spans="1:5" x14ac:dyDescent="0.25">
      <c r="A14" s="15" t="s">
        <v>15</v>
      </c>
      <c r="B14" s="18"/>
      <c r="C14" s="19">
        <f>C5</f>
        <v>4500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6230</v>
      </c>
      <c r="D16" s="22"/>
    </row>
    <row r="17" spans="1:6" x14ac:dyDescent="0.25">
      <c r="B17" s="23"/>
      <c r="C17" s="24"/>
      <c r="D17" s="24"/>
    </row>
    <row r="18" spans="1:6" x14ac:dyDescent="0.25">
      <c r="A18" s="71" t="str">
        <f>E3</f>
        <v>ABUA</v>
      </c>
      <c r="B18" s="7"/>
      <c r="C18" s="29">
        <v>475</v>
      </c>
      <c r="D18" s="24"/>
    </row>
    <row r="19" spans="1:6" x14ac:dyDescent="0.25">
      <c r="A19" s="15" t="s">
        <v>74</v>
      </c>
      <c r="B19" s="6"/>
      <c r="C19" s="30">
        <f>C18*C16</f>
        <v>2959250</v>
      </c>
      <c r="D19" s="72"/>
      <c r="E19" s="65"/>
    </row>
    <row r="20" spans="1:6" x14ac:dyDescent="0.25">
      <c r="A20" s="15" t="s">
        <v>24</v>
      </c>
      <c r="C20" s="31">
        <f>C19*90%</f>
        <v>2663325</v>
      </c>
      <c r="D20" s="30"/>
      <c r="E20" s="65"/>
    </row>
    <row r="21" spans="1:6" x14ac:dyDescent="0.25">
      <c r="A21" s="15" t="s">
        <v>25</v>
      </c>
      <c r="C21" s="31">
        <f>C19*80%</f>
        <v>2367400</v>
      </c>
      <c r="D21" s="31"/>
      <c r="E21" s="65"/>
    </row>
    <row r="22" spans="1:6" x14ac:dyDescent="0.25">
      <c r="A22" s="15"/>
      <c r="D22" s="24"/>
    </row>
    <row r="23" spans="1:6" x14ac:dyDescent="0.25">
      <c r="A23" s="32" t="s">
        <v>26</v>
      </c>
      <c r="B23" s="33"/>
      <c r="C23" s="34">
        <f>C4*C18</f>
        <v>950000</v>
      </c>
      <c r="D23" s="34"/>
    </row>
    <row r="24" spans="1:6" x14ac:dyDescent="0.25">
      <c r="A24" s="15" t="s">
        <v>27</v>
      </c>
    </row>
    <row r="25" spans="1:6" x14ac:dyDescent="0.25">
      <c r="A25" s="35" t="s">
        <v>28</v>
      </c>
      <c r="B25" s="16"/>
      <c r="C25" s="31">
        <f>C19*0.025/12</f>
        <v>6165.104166666667</v>
      </c>
      <c r="D25" s="31"/>
      <c r="E25" s="31"/>
      <c r="F25" t="s">
        <v>84</v>
      </c>
    </row>
    <row r="26" spans="1:6" x14ac:dyDescent="0.25">
      <c r="C26" s="31"/>
      <c r="D26" s="31"/>
    </row>
    <row r="27" spans="1:6" x14ac:dyDescent="0.25">
      <c r="C27" s="31"/>
      <c r="D27" s="31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6" sqref="Q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5703125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395.83333333333337</v>
      </c>
      <c r="C2" s="4">
        <f t="shared" ref="C2:C16" si="1">B2*1.2</f>
        <v>475</v>
      </c>
      <c r="D2" s="4">
        <f t="shared" ref="D2:D16" si="2">C2*1.2</f>
        <v>570</v>
      </c>
      <c r="E2" s="5">
        <f t="shared" ref="E2:E16" si="3">R2</f>
        <v>2700000</v>
      </c>
      <c r="F2" s="4">
        <f t="shared" ref="F2:F15" si="4">ROUND((E2/B2),0)</f>
        <v>6821</v>
      </c>
      <c r="G2" s="4">
        <f t="shared" ref="G2:G15" si="5">ROUND((E2/C2),0)</f>
        <v>5684</v>
      </c>
      <c r="H2" s="4">
        <f t="shared" ref="H2:H15" si="6">ROUND((E2/D2),0)</f>
        <v>4737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475</v>
      </c>
      <c r="Q2">
        <f t="shared" ref="Q2:Q10" si="9">P2/1.2</f>
        <v>395.83333333333337</v>
      </c>
      <c r="R2" s="2">
        <v>2700000</v>
      </c>
      <c r="S2" s="2" t="s">
        <v>85</v>
      </c>
    </row>
    <row r="3" spans="1:19" x14ac:dyDescent="0.25">
      <c r="A3" s="4">
        <v>2</v>
      </c>
      <c r="B3" s="4">
        <f t="shared" si="0"/>
        <v>479.26709999999997</v>
      </c>
      <c r="C3" s="4">
        <f t="shared" si="1"/>
        <v>575.12051999999994</v>
      </c>
      <c r="D3" s="4">
        <f t="shared" si="2"/>
        <v>690.14462399999991</v>
      </c>
      <c r="E3" s="5">
        <f t="shared" si="3"/>
        <v>3500000</v>
      </c>
      <c r="F3" s="4">
        <f t="shared" si="4"/>
        <v>7303</v>
      </c>
      <c r="G3" s="4">
        <f t="shared" si="5"/>
        <v>6086</v>
      </c>
      <c r="H3" s="4">
        <f t="shared" si="6"/>
        <v>5071</v>
      </c>
      <c r="I3" s="4">
        <f t="shared" si="7"/>
        <v>0</v>
      </c>
      <c r="J3" s="4">
        <f t="shared" si="8"/>
        <v>0</v>
      </c>
      <c r="O3">
        <v>0</v>
      </c>
      <c r="P3">
        <f>53.43*10.764</f>
        <v>575.12051999999994</v>
      </c>
      <c r="Q3">
        <f t="shared" si="9"/>
        <v>479.26709999999997</v>
      </c>
      <c r="R3" s="2">
        <v>3500000</v>
      </c>
      <c r="S3" s="2" t="s">
        <v>86</v>
      </c>
    </row>
    <row r="4" spans="1:19" x14ac:dyDescent="0.25">
      <c r="A4" s="4">
        <v>3</v>
      </c>
      <c r="B4" s="4">
        <f t="shared" si="0"/>
        <v>433.33333333333337</v>
      </c>
      <c r="C4" s="4">
        <f t="shared" si="1"/>
        <v>520</v>
      </c>
      <c r="D4" s="4">
        <f t="shared" si="2"/>
        <v>624</v>
      </c>
      <c r="E4" s="5">
        <f t="shared" si="3"/>
        <v>3500000</v>
      </c>
      <c r="F4" s="4">
        <f t="shared" si="4"/>
        <v>8077</v>
      </c>
      <c r="G4" s="4">
        <f t="shared" si="5"/>
        <v>6731</v>
      </c>
      <c r="H4" s="4">
        <f t="shared" si="6"/>
        <v>5609</v>
      </c>
      <c r="I4" s="4">
        <f t="shared" si="7"/>
        <v>0</v>
      </c>
      <c r="J4" s="4">
        <f t="shared" si="8"/>
        <v>0</v>
      </c>
      <c r="O4">
        <v>0</v>
      </c>
      <c r="P4">
        <v>520</v>
      </c>
      <c r="Q4">
        <f t="shared" si="9"/>
        <v>433.33333333333337</v>
      </c>
      <c r="R4" s="2">
        <v>3500000</v>
      </c>
      <c r="S4" s="2"/>
    </row>
    <row r="5" spans="1:19" x14ac:dyDescent="0.25">
      <c r="A5" s="4">
        <v>4</v>
      </c>
      <c r="B5" s="4">
        <f t="shared" si="0"/>
        <v>458.33333333333337</v>
      </c>
      <c r="C5" s="4">
        <f t="shared" si="1"/>
        <v>550</v>
      </c>
      <c r="D5" s="4">
        <f t="shared" si="2"/>
        <v>660</v>
      </c>
      <c r="E5" s="5">
        <f t="shared" si="3"/>
        <v>3400000</v>
      </c>
      <c r="F5" s="4">
        <f t="shared" si="4"/>
        <v>7418</v>
      </c>
      <c r="G5" s="4">
        <f t="shared" si="5"/>
        <v>6182</v>
      </c>
      <c r="H5" s="4">
        <f t="shared" si="6"/>
        <v>5152</v>
      </c>
      <c r="I5" s="4">
        <f t="shared" si="7"/>
        <v>0</v>
      </c>
      <c r="J5" s="4">
        <f t="shared" si="8"/>
        <v>0</v>
      </c>
      <c r="O5">
        <v>0</v>
      </c>
      <c r="P5">
        <v>550</v>
      </c>
      <c r="Q5">
        <f t="shared" si="9"/>
        <v>458.33333333333337</v>
      </c>
      <c r="R5" s="2">
        <v>3400000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ref="P3:P10" si="10">O6/1.2</f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345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475</v>
      </c>
      <c r="H29" s="10">
        <f>G29/G28</f>
        <v>1.3768115942028984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2024-10-23T08:37:44Z</dcterms:modified>
</cp:coreProperties>
</file>