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Vashi Turbhe Branch (Sector 19)\Suhash Shankar Kore\Flat\"/>
    </mc:Choice>
  </mc:AlternateContent>
  <xr:revisionPtr revIDLastSave="0" documentId="13_ncr:1_{BBA4644F-E788-4D5B-92CE-E469561EE9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I22" i="4" l="1"/>
  <c r="Q2" i="4" l="1"/>
  <c r="P2" i="4"/>
  <c r="Q22" i="4" l="1"/>
  <c r="P9" i="4" l="1"/>
  <c r="P8" i="4"/>
  <c r="P5" i="4" l="1"/>
  <c r="P3" i="4" l="1"/>
  <c r="I21" i="4" l="1"/>
  <c r="Q12" i="4" l="1"/>
  <c r="Q11" i="4"/>
  <c r="Q9" i="4"/>
  <c r="Q8" i="4"/>
  <c r="Q7" i="4"/>
  <c r="P6" i="4"/>
  <c r="Q5" i="4"/>
  <c r="P4" i="4"/>
  <c r="Q3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<sst xmlns="http://schemas.openxmlformats.org/spreadsheetml/2006/main" count="52" uniqueCount="23">
  <si>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</si>
  <si>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</si>
  <si>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</si>
  <si>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</si>
  <si>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</si>
  <si>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</si>
  <si>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</si>
  <si>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</si>
  <si>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</si>
  <si>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</si>
  <si>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</si>
  <si>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</si>
  <si>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</si>
  <si>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</si>
  <si>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</si>
  <si>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25.04.2019</t>
  </si>
  <si>
    <t>04.12.23</t>
  </si>
  <si>
    <t>24.01.23</t>
  </si>
  <si>
    <t>10.10.24</t>
  </si>
  <si>
    <t>02.01.24</t>
  </si>
  <si>
    <t xml:space="preserve"> Flat No. 2365, Ground Floor, Building No 50, Vijaydeep CHSL, Bandra East,</t>
  </si>
  <si>
    <t>bua</t>
  </si>
  <si>
    <t>yoc - 1981 -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</si>
</sst>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851</xdr:colOff>
      <xdr:row>43</xdr:row>
      <xdr:rowOff>134448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DD746C-9061-4A3B-9A22-BE05936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96851" cy="7868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AEC3A-2AA7-40B4-A697-45ABC7E8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297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286981</xdr:colOff>
      <xdr:row>48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57192-DA5E-4EEF-9826-FCC5EA28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21381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897C1-C294-47BC-B864-71ED7B1D4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E0EDF-329D-4911-AB5D-49E09133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1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6F6E6-871C-4601-9972-AF5AFB46B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5158C-0D6D-4D1A-A0F1-B020A64C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496560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76553-0981-4434-BB4C-946F9AA4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3096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63E4A-B3B7-44B1-9FF3-A619CBEDF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36222-B646-4724-82CF-455744843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8782E-769C-4E53-B230-F21A483E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13</xdr:col>
      <xdr:colOff>209550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66505-2C44-488F-9071-79B9EE093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4048" b="1168"/>
        <a:stretch/>
      </xdr:blipFill>
      <xdr:spPr>
        <a:xfrm>
          <a:off x="609601" y="190501"/>
          <a:ext cx="7524749" cy="8153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P17" sqref="P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320.0496</v>
      </c>
      <c r="C2" s="4">
        <f>B2*1.2</f>
        <v>384.05951999999996</v>
      </c>
      <c r="D2" s="4">
        <f t="shared" ref="D2:D13" si="2">C2*1.2</f>
        <v>460.87142399999993</v>
      </c>
      <c r="E2" s="5">
        <f t="shared" ref="E2:E13" si="3">R2</f>
        <v>12000000</v>
      </c>
      <c r="F2" s="10">
        <f t="shared" ref="F2:F13" si="4">ROUND((E2/B2),0)</f>
        <v>37494</v>
      </c>
      <c r="G2" s="10">
        <f t="shared" ref="G2:G13" si="5">ROUND((E2/C2),0)</f>
        <v>31245</v>
      </c>
      <c r="H2" s="10">
        <f t="shared" ref="H2:H13" si="6">ROUND((E2/D2),0)</f>
        <v>26038</v>
      </c>
      <c r="I2" s="4" t="e">
        <f>#REF!</f>
        <v>#REF!</v>
      </c>
      <c r="J2" s="4">
        <f t="shared" ref="J2:J13" si="7">S2</f>
        <v>0</v>
      </c>
      <c r="O2">
        <v>0</v>
      </c>
      <c r="P2">
        <f>35.68*10.764</f>
        <v>384.05951999999996</v>
      </c>
      <c r="Q2">
        <f>P2/1.2</f>
        <v>320.0496</v>
      </c>
      <c r="R2" s="2">
        <v>12000000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212.05080000000001</v>
      </c>
      <c r="C3" s="4">
        <f t="shared" ref="C3:C15" si="8">B3*1.2</f>
        <v>254.46096</v>
      </c>
      <c r="D3" s="4">
        <f t="shared" si="2"/>
        <v>305.35315199999997</v>
      </c>
      <c r="E3" s="5">
        <f t="shared" si="3"/>
        <v>14500000</v>
      </c>
      <c r="F3" s="10">
        <f t="shared" si="4"/>
        <v>68380</v>
      </c>
      <c r="G3" s="15">
        <f t="shared" si="5"/>
        <v>56983</v>
      </c>
      <c r="H3" s="10">
        <f t="shared" si="6"/>
        <v>47486</v>
      </c>
      <c r="I3" s="4" t="e">
        <f>#REF!</f>
        <v>#REF!</v>
      </c>
      <c r="J3" s="4" t="str">
        <f t="shared" si="7"/>
        <v>25.04.2019</v>
      </c>
      <c r="O3">
        <v>0</v>
      </c>
      <c r="P3">
        <f>23.64*10.764</f>
        <v>254.46096</v>
      </c>
      <c r="Q3">
        <f t="shared" ref="Q3:Q12" si="9">P3/1.2</f>
        <v>212.05080000000001</v>
      </c>
      <c r="R3" s="2">
        <v>14500000</v>
      </c>
      <c r="S3" s="8" t="s">
        <v>15</v>
      </c>
      <c r="T3" s="8"/>
    </row>
    <row r="4" spans="1:20" x14ac:dyDescent="0.25">
      <c r="A4" s="4">
        <f t="shared" si="0"/>
        <v>0</v>
      </c>
      <c r="B4" s="4">
        <f t="shared" si="1"/>
        <v>220</v>
      </c>
      <c r="C4" s="4">
        <f t="shared" si="8"/>
        <v>264</v>
      </c>
      <c r="D4" s="4">
        <f t="shared" si="2"/>
        <v>316.8</v>
      </c>
      <c r="E4" s="5">
        <f t="shared" si="3"/>
        <v>6000000</v>
      </c>
      <c r="F4" s="10">
        <f t="shared" si="4"/>
        <v>27273</v>
      </c>
      <c r="G4" s="10">
        <f t="shared" si="5"/>
        <v>22727</v>
      </c>
      <c r="H4" s="10">
        <f t="shared" si="6"/>
        <v>18939</v>
      </c>
      <c r="I4" s="4" t="e">
        <f>#REF!</f>
        <v>#REF!</v>
      </c>
      <c r="J4" s="4" t="str">
        <f t="shared" si="7"/>
        <v>04.12.23</v>
      </c>
      <c r="O4">
        <v>0</v>
      </c>
      <c r="P4">
        <f t="shared" ref="P4:P10" si="10">O4/1.2</f>
        <v>0</v>
      </c>
      <c r="Q4">
        <v>220</v>
      </c>
      <c r="R4" s="2">
        <v>6000000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183.4365</v>
      </c>
      <c r="C5" s="4">
        <f t="shared" si="8"/>
        <v>220.12379999999999</v>
      </c>
      <c r="D5" s="4">
        <f t="shared" si="2"/>
        <v>264.14855999999997</v>
      </c>
      <c r="E5" s="5">
        <f t="shared" si="3"/>
        <v>5500000</v>
      </c>
      <c r="F5" s="10">
        <f t="shared" si="4"/>
        <v>29983</v>
      </c>
      <c r="G5" s="10">
        <f t="shared" si="5"/>
        <v>24986</v>
      </c>
      <c r="H5" s="10">
        <f t="shared" si="6"/>
        <v>20822</v>
      </c>
      <c r="I5" s="4" t="e">
        <f>#REF!</f>
        <v>#REF!</v>
      </c>
      <c r="J5" s="4" t="str">
        <f t="shared" si="7"/>
        <v>24.01.23</v>
      </c>
      <c r="O5">
        <v>0</v>
      </c>
      <c r="P5">
        <f>20.45*10.764</f>
        <v>220.12379999999999</v>
      </c>
      <c r="Q5">
        <f t="shared" si="9"/>
        <v>183.4365</v>
      </c>
      <c r="R5" s="2">
        <v>5500000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356</v>
      </c>
      <c r="C6" s="4">
        <f t="shared" si="8"/>
        <v>427.2</v>
      </c>
      <c r="D6" s="4">
        <f t="shared" si="2"/>
        <v>512.64</v>
      </c>
      <c r="E6" s="5">
        <f t="shared" si="3"/>
        <v>13000000</v>
      </c>
      <c r="F6" s="10">
        <f t="shared" si="4"/>
        <v>36517</v>
      </c>
      <c r="G6" s="10">
        <f t="shared" si="5"/>
        <v>30431</v>
      </c>
      <c r="H6" s="10">
        <f t="shared" si="6"/>
        <v>25359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356</v>
      </c>
      <c r="R6" s="2">
        <v>13000000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251.66666666666669</v>
      </c>
      <c r="C7" s="4">
        <f t="shared" si="8"/>
        <v>302</v>
      </c>
      <c r="D7" s="4">
        <f t="shared" si="2"/>
        <v>362.4</v>
      </c>
      <c r="E7" s="5">
        <f t="shared" si="3"/>
        <v>6500000</v>
      </c>
      <c r="F7" s="10">
        <f t="shared" si="4"/>
        <v>25828</v>
      </c>
      <c r="G7" s="10">
        <f t="shared" si="5"/>
        <v>21523</v>
      </c>
      <c r="H7" s="10">
        <f t="shared" si="6"/>
        <v>17936</v>
      </c>
      <c r="I7" s="4" t="e">
        <f>#REF!</f>
        <v>#REF!</v>
      </c>
      <c r="J7" s="4">
        <f t="shared" si="7"/>
        <v>0</v>
      </c>
      <c r="O7">
        <v>0</v>
      </c>
      <c r="P7">
        <v>302</v>
      </c>
      <c r="Q7">
        <f t="shared" si="9"/>
        <v>251.66666666666669</v>
      </c>
      <c r="R7" s="2">
        <v>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486.53279999999995</v>
      </c>
      <c r="C8" s="4">
        <f t="shared" si="8"/>
        <v>583.83935999999994</v>
      </c>
      <c r="D8" s="4">
        <f t="shared" si="2"/>
        <v>700.60723199999995</v>
      </c>
      <c r="E8" s="5">
        <f t="shared" si="3"/>
        <v>19000000</v>
      </c>
      <c r="F8" s="10">
        <f t="shared" si="4"/>
        <v>39052</v>
      </c>
      <c r="G8" s="10">
        <f t="shared" si="5"/>
        <v>32543</v>
      </c>
      <c r="H8" s="10">
        <f t="shared" si="6"/>
        <v>27119</v>
      </c>
      <c r="I8" s="4" t="e">
        <f>#REF!</f>
        <v>#REF!</v>
      </c>
      <c r="J8" s="4" t="str">
        <f t="shared" si="7"/>
        <v>10.10.24</v>
      </c>
      <c r="O8">
        <v>0</v>
      </c>
      <c r="P8">
        <f>54.24*10.764</f>
        <v>583.83935999999994</v>
      </c>
      <c r="Q8">
        <f t="shared" si="9"/>
        <v>486.53279999999995</v>
      </c>
      <c r="R8" s="2">
        <v>19000000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487.16070000000002</v>
      </c>
      <c r="C9" s="4">
        <f t="shared" si="8"/>
        <v>584.59284000000002</v>
      </c>
      <c r="D9" s="4">
        <f t="shared" si="2"/>
        <v>701.51140799999996</v>
      </c>
      <c r="E9" s="5">
        <f t="shared" si="3"/>
        <v>20000000</v>
      </c>
      <c r="F9" s="10">
        <f t="shared" si="4"/>
        <v>41054</v>
      </c>
      <c r="G9" s="10">
        <f t="shared" si="5"/>
        <v>34212</v>
      </c>
      <c r="H9" s="10">
        <f t="shared" si="6"/>
        <v>28510</v>
      </c>
      <c r="I9" s="4" t="e">
        <f>#REF!</f>
        <v>#REF!</v>
      </c>
      <c r="J9" s="4" t="str">
        <f t="shared" si="7"/>
        <v>02.01.24</v>
      </c>
      <c r="O9">
        <v>0</v>
      </c>
      <c r="P9">
        <f>54.31*10.764</f>
        <v>584.59284000000002</v>
      </c>
      <c r="Q9">
        <f t="shared" si="9"/>
        <v>487.16070000000002</v>
      </c>
      <c r="R9" s="2">
        <v>20000000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340</v>
      </c>
      <c r="C10" s="4">
        <f t="shared" si="8"/>
        <v>408</v>
      </c>
      <c r="D10" s="4">
        <f t="shared" si="2"/>
        <v>489.59999999999997</v>
      </c>
      <c r="E10" s="5">
        <f t="shared" si="3"/>
        <v>14300000</v>
      </c>
      <c r="F10" s="10">
        <f t="shared" si="4"/>
        <v>42059</v>
      </c>
      <c r="G10" s="10">
        <f t="shared" si="5"/>
        <v>35049</v>
      </c>
      <c r="H10" s="10">
        <f t="shared" si="6"/>
        <v>29208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340</v>
      </c>
      <c r="R10" s="2">
        <v>14300000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183.33333333333334</v>
      </c>
      <c r="C11" s="4">
        <f t="shared" si="8"/>
        <v>220</v>
      </c>
      <c r="D11" s="4">
        <f t="shared" si="2"/>
        <v>264</v>
      </c>
      <c r="E11" s="5">
        <f t="shared" si="3"/>
        <v>8500000</v>
      </c>
      <c r="F11" s="10">
        <f t="shared" si="4"/>
        <v>46364</v>
      </c>
      <c r="G11" s="10">
        <f t="shared" si="5"/>
        <v>38636</v>
      </c>
      <c r="H11" s="10">
        <f t="shared" si="6"/>
        <v>32197</v>
      </c>
      <c r="I11" s="4" t="e">
        <f>#REF!</f>
        <v>#REF!</v>
      </c>
      <c r="J11" s="4">
        <f t="shared" si="7"/>
        <v>0</v>
      </c>
      <c r="O11">
        <v>0</v>
      </c>
      <c r="P11">
        <v>220</v>
      </c>
      <c r="Q11">
        <f t="shared" si="9"/>
        <v>183.33333333333334</v>
      </c>
      <c r="R11" s="2">
        <v>8500000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187.5</v>
      </c>
      <c r="C12" s="4">
        <f t="shared" si="8"/>
        <v>225</v>
      </c>
      <c r="D12" s="4">
        <f t="shared" si="2"/>
        <v>270</v>
      </c>
      <c r="E12" s="5">
        <f t="shared" si="3"/>
        <v>9000000</v>
      </c>
      <c r="F12" s="10">
        <f t="shared" si="4"/>
        <v>48000</v>
      </c>
      <c r="G12" s="10">
        <f t="shared" si="5"/>
        <v>40000</v>
      </c>
      <c r="H12" s="10">
        <f t="shared" si="6"/>
        <v>33333</v>
      </c>
      <c r="I12" s="4" t="e">
        <f>#REF!</f>
        <v>#REF!</v>
      </c>
      <c r="J12" s="4">
        <f t="shared" si="7"/>
        <v>0</v>
      </c>
      <c r="O12">
        <v>0</v>
      </c>
      <c r="P12">
        <v>225</v>
      </c>
      <c r="Q12">
        <f t="shared" si="9"/>
        <v>187.5</v>
      </c>
      <c r="R12" s="2">
        <v>9000000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208.33333333333334</v>
      </c>
      <c r="C13" s="4">
        <f t="shared" si="8"/>
        <v>250</v>
      </c>
      <c r="D13" s="4">
        <f t="shared" si="2"/>
        <v>300</v>
      </c>
      <c r="E13" s="5">
        <f t="shared" si="3"/>
        <v>13000000</v>
      </c>
      <c r="F13" s="10">
        <f t="shared" si="4"/>
        <v>62400</v>
      </c>
      <c r="G13" s="15">
        <f t="shared" si="5"/>
        <v>52000</v>
      </c>
      <c r="H13" s="10">
        <f t="shared" si="6"/>
        <v>43333</v>
      </c>
      <c r="I13" s="4" t="e">
        <f>#REF!</f>
        <v>#REF!</v>
      </c>
      <c r="J13" s="4">
        <f t="shared" si="7"/>
        <v>0</v>
      </c>
      <c r="O13">
        <v>0</v>
      </c>
      <c r="P13">
        <v>250</v>
      </c>
      <c r="Q13">
        <f t="shared" ref="Q13" si="11">P13/1.2</f>
        <v>208.33333333333334</v>
      </c>
      <c r="R13" s="2">
        <v>13000000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250</v>
      </c>
      <c r="C14" s="4">
        <f t="shared" si="8"/>
        <v>300</v>
      </c>
      <c r="D14" s="4">
        <f t="shared" ref="D14:D15" si="12">C14*1.2</f>
        <v>360</v>
      </c>
      <c r="E14" s="5">
        <f t="shared" ref="E14:E15" si="13">R14</f>
        <v>15000000</v>
      </c>
      <c r="F14" s="10">
        <f t="shared" ref="F14:F15" si="14">ROUND((E14/B14),0)</f>
        <v>60000</v>
      </c>
      <c r="G14" s="15">
        <f t="shared" ref="G14:G15" si="15">ROUND((E14/C14),0)</f>
        <v>50000</v>
      </c>
      <c r="H14" s="4">
        <f t="shared" ref="H14:H15" si="16">ROUND((E14/D14),0)</f>
        <v>41667</v>
      </c>
      <c r="I14" s="4" t="e">
        <f>#REF!</f>
        <v>#REF!</v>
      </c>
      <c r="J14" s="4">
        <f t="shared" ref="J14:J15" si="17">S14</f>
        <v>0</v>
      </c>
      <c r="O14">
        <v>0</v>
      </c>
      <c r="P14">
        <v>300</v>
      </c>
      <c r="Q14">
        <f t="shared" ref="Q14:Q15" si="18">P14/1.2</f>
        <v>250</v>
      </c>
      <c r="R14" s="2">
        <v>15000000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ref="P15" si="19">O15/1.2</f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20</v>
      </c>
    </row>
    <row r="19" spans="7:24" x14ac:dyDescent="0.25">
      <c r="H19" t="s">
        <v>21</v>
      </c>
      <c r="I19">
        <v>225</v>
      </c>
      <c r="Q19">
        <v>922</v>
      </c>
    </row>
    <row r="20" spans="7:24" x14ac:dyDescent="0.25">
      <c r="H20" t="s">
        <v>13</v>
      </c>
      <c r="I20">
        <v>50000</v>
      </c>
    </row>
    <row r="21" spans="7:24" x14ac:dyDescent="0.25">
      <c r="H21" t="s">
        <v>14</v>
      </c>
      <c r="I21">
        <f>I20*I19</f>
        <v>11250000</v>
      </c>
    </row>
    <row r="22" spans="7:24" x14ac:dyDescent="0.25">
      <c r="G22" s="6"/>
      <c r="H22" s="6"/>
      <c r="I22">
        <f>I21/922</f>
        <v>12201.735357917571</v>
      </c>
      <c r="Q22">
        <f>325*40000</f>
        <v>13000000</v>
      </c>
    </row>
    <row r="24" spans="7:24" x14ac:dyDescent="0.25"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2024-10-26T08:26:20Z</dcterms:modified>
</cp:coreProperties>
</file>