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Sion\Swapnil Mane\"/>
    </mc:Choice>
  </mc:AlternateContent>
  <xr:revisionPtr revIDLastSave="0" documentId="13_ncr:1_{1F4409A2-899A-4529-90CB-DD2929AC5948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4" l="1"/>
  <c r="P2" i="4"/>
  <c r="G29" i="4"/>
  <c r="C5" i="25" l="1"/>
  <c r="C4" i="25"/>
  <c r="C3" i="25"/>
  <c r="Q2" i="4"/>
  <c r="B2" i="4" s="1"/>
  <c r="C2" i="4" s="1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<sst xmlns="http://schemas.openxmlformats.org/spreadsheetml/2006/main" count="130" uniqueCount="89">
  <si>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</si>
  <si>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</si>
  <si>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</si>
  <si>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</si>
  <si>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</si>
  <si>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</si>
  <si>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</si>
  <si>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</si>
  <si>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</si>
  <si>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</si>
  <si>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</si>
  <si>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</si>
  <si>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</si>
  <si>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</si>
  <si>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</si>
  <si>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</si>
  <si>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</si>
  <si>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</si>
  <si>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</si>
  <si>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</si>
  <si>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</si>
  <si>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</si>
  <si>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</si>
  <si>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</si>
  <si>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</si>
  <si>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</si>
  <si>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</si>
  <si>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</si>
  <si>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</si>
  <si>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</si>
  <si>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</si>
  <si>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</si>
  <si>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</si>
  <si>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</si>
  <si>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</si>
  <si>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</si>
  <si>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</si>
  <si>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</si>
  <si>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</si>
  <si>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</si>
  <si>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</si>
  <si>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</si>
  <si>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</si>
  <si>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</si>
  <si>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</si>
  <si>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</si>
  <si>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</si>
  <si>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</si>
  <si>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</si>
  <si>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</si>
  <si>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</si>
  <si>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</si>
  <si>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</si>
  <si>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</si>
  <si>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</si>
  <si>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</si>
  <si>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</si>
  <si>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</si>
  <si>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</si>
  <si>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</si>
  <si>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</si>
  <si>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</si>
  <si>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</si>
  <si>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</si>
  <si>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</si>
  <si>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</si>
  <si>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</si>
  <si>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</si>
  <si>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</si>
  <si>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</si>
  <si>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</si>
  <si>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</si>
  <si>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</si>
  <si>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</si>
  <si>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</si>
  <si>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</si>
  <si>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</si>
  <si>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</si>
  <si>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</si>
  <si>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</si>
  <si>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</si>
  <si>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</si>
  <si>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</si>
  <si>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</si>
  <si>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25.05.2021</t>
  </si>
  <si>
    <t>IGR-13.08.24</t>
  </si>
  <si>
    <t>IGR-06.08.24</t>
  </si>
  <si>
    <t>IGR-18.03.24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</si>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</sst>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2" fillId="5" borderId="9" xfId="0" applyFont="1" applyFill="1" applyBorder="1" applyAlignment="1">
      <alignment vertical="top" wrapText="1"/>
    </xf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4C59A-1384-4ABE-89FD-0C8E2741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353EF-F08A-4914-B2D5-38596489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1C1F2-63F9-4566-8355-C48D431D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11000</v>
      </c>
      <c r="D3" s="22" t="s">
        <v>76</v>
      </c>
      <c r="E3" s="6" t="s">
        <v>88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8500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8500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11000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689</v>
      </c>
      <c r="D18" s="24"/>
    </row>
    <row r="19" spans="1:5" x14ac:dyDescent="0.25">
      <c r="A19" s="15" t="s">
        <v>74</v>
      </c>
      <c r="B19" s="6"/>
      <c r="C19" s="30">
        <f>C18*C16</f>
        <v>7579000</v>
      </c>
      <c r="D19" s="72"/>
      <c r="E19" s="65"/>
    </row>
    <row r="20" spans="1:5" x14ac:dyDescent="0.25">
      <c r="A20" s="15" t="s">
        <v>24</v>
      </c>
      <c r="C20" s="31">
        <f>C19*98%</f>
        <v>7427420</v>
      </c>
      <c r="D20" s="30"/>
      <c r="E20" s="65"/>
    </row>
    <row r="21" spans="1:5" x14ac:dyDescent="0.25">
      <c r="A21" s="15" t="s">
        <v>25</v>
      </c>
      <c r="C21" s="31">
        <f>C19*80%</f>
        <v>6063200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1722500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15789.583333333334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486.7122</v>
      </c>
      <c r="C2" s="4">
        <f t="shared" ref="C2:C16" si="1">B2*1.2</f>
        <v>584.05463999999995</v>
      </c>
      <c r="D2" s="4">
        <f t="shared" ref="D2:D16" si="2">C2*1.2</f>
        <v>700.86556799999994</v>
      </c>
      <c r="E2" s="5">
        <f t="shared" ref="E2:E16" si="3">R2</f>
        <v>4500000</v>
      </c>
      <c r="F2" s="4">
        <f t="shared" ref="F2:F15" si="4">ROUND((E2/B2),0)</f>
        <v>9246</v>
      </c>
      <c r="G2" s="4">
        <f t="shared" ref="G2:G15" si="5">ROUND((E2/C2),0)</f>
        <v>7705</v>
      </c>
      <c r="H2" s="4">
        <f t="shared" ref="H2:H15" si="6">ROUND((E2/D2),0)</f>
        <v>6421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54.26*10.764</f>
        <v>584.05463999999995</v>
      </c>
      <c r="Q2">
        <f t="shared" ref="Q2:Q10" si="9">P2/1.2</f>
        <v>486.7122</v>
      </c>
      <c r="R2" s="73">
        <v>4500000</v>
      </c>
      <c r="S2" s="2" t="s">
        <v>85</v>
      </c>
    </row>
    <row r="3" spans="1:19" x14ac:dyDescent="0.25">
      <c r="A3" s="4">
        <v>2</v>
      </c>
      <c r="B3" s="4">
        <f t="shared" si="0"/>
        <v>548.96399999999994</v>
      </c>
      <c r="C3" s="4">
        <f t="shared" si="1"/>
        <v>658.75679999999988</v>
      </c>
      <c r="D3" s="4">
        <f t="shared" si="2"/>
        <v>790.50815999999986</v>
      </c>
      <c r="E3" s="5">
        <f t="shared" si="3"/>
        <v>4600000</v>
      </c>
      <c r="F3" s="4">
        <f t="shared" si="4"/>
        <v>8379</v>
      </c>
      <c r="G3" s="4">
        <f t="shared" si="5"/>
        <v>6983</v>
      </c>
      <c r="H3" s="4">
        <f t="shared" si="6"/>
        <v>5819</v>
      </c>
      <c r="I3" s="4">
        <f t="shared" si="7"/>
        <v>0</v>
      </c>
      <c r="J3" s="4">
        <f t="shared" si="8"/>
        <v>0</v>
      </c>
      <c r="O3">
        <v>0</v>
      </c>
      <c r="P3">
        <f t="shared" ref="P3:P10" si="10">O3/1.2</f>
        <v>0</v>
      </c>
      <c r="Q3">
        <f>51*10.764</f>
        <v>548.96399999999994</v>
      </c>
      <c r="R3" s="73">
        <v>4600000</v>
      </c>
      <c r="S3" s="2" t="s">
        <v>86</v>
      </c>
    </row>
    <row r="4" spans="1:19" x14ac:dyDescent="0.25">
      <c r="A4" s="4">
        <v>3</v>
      </c>
      <c r="B4" s="4">
        <f t="shared" si="0"/>
        <v>530</v>
      </c>
      <c r="C4" s="4">
        <f t="shared" si="1"/>
        <v>636</v>
      </c>
      <c r="D4" s="4">
        <f t="shared" si="2"/>
        <v>763.19999999999993</v>
      </c>
      <c r="E4" s="5">
        <f t="shared" si="3"/>
        <v>6000000</v>
      </c>
      <c r="F4" s="4">
        <f t="shared" si="4"/>
        <v>11321</v>
      </c>
      <c r="G4" s="4">
        <f t="shared" si="5"/>
        <v>9434</v>
      </c>
      <c r="H4" s="4">
        <f t="shared" si="6"/>
        <v>7862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530</v>
      </c>
      <c r="R4" s="73">
        <v>6000000</v>
      </c>
      <c r="S4" s="2" t="s">
        <v>87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 t="s">
        <v>84</v>
      </c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>
        <v>6937364</v>
      </c>
      <c r="F29" s="52" t="s">
        <v>72</v>
      </c>
      <c r="G29" s="52">
        <f>64.01*10.764</f>
        <v>689.00364000000002</v>
      </c>
      <c r="H29" s="10" t="e">
        <f>G29/G28</f>
        <v>#DIV/0!</v>
      </c>
    </row>
    <row r="30" spans="1:19" s="10" customFormat="1" x14ac:dyDescent="0.25">
      <c r="F30" s="52" t="s">
        <v>73</v>
      </c>
      <c r="G30" s="52">
        <v>11000</v>
      </c>
    </row>
    <row r="31" spans="1:19" s="10" customFormat="1" x14ac:dyDescent="0.25">
      <c r="C31" s="70"/>
      <c r="D31" s="70"/>
      <c r="F31" s="70" t="s">
        <v>74</v>
      </c>
      <c r="G31" s="70">
        <f>G29*G30</f>
        <v>7579040.04</v>
      </c>
      <c r="H31" s="10">
        <f>G31/D29</f>
        <v>1.0924956568517956</v>
      </c>
    </row>
    <row r="32" spans="1:19" s="10" customFormat="1" x14ac:dyDescent="0.25">
      <c r="C32" s="70"/>
      <c r="D32" s="70"/>
      <c r="F32" s="70" t="s">
        <v>24</v>
      </c>
      <c r="G32" s="70">
        <f>G31*90%</f>
        <v>6821136.0360000003</v>
      </c>
    </row>
    <row r="33" spans="3:7" s="10" customFormat="1" x14ac:dyDescent="0.25">
      <c r="C33" s="70"/>
      <c r="D33" s="70"/>
      <c r="F33" s="70" t="s">
        <v>25</v>
      </c>
      <c r="G33" s="70">
        <f>G31*80%</f>
        <v>6063232.0320000006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2024-10-11T05:40:21Z</dcterms:modified>
</cp:coreProperties>
</file>