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Shambhu Sah\"/>
    </mc:Choice>
  </mc:AlternateContent>
  <xr:revisionPtr revIDLastSave="0" documentId="13_ncr:1_{5B380E00-7593-4281-B6CE-25B0ACA87A9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G31" i="4"/>
  <c r="Q3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<sst xmlns="http://schemas.openxmlformats.org/spreadsheetml/2006/main" count="130" uniqueCount="88">
  <si>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</si>
  <si>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</si>
  <si>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</si>
  <si>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</si>
  <si>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</si>
  <si>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</si>
  <si>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</si>
  <si>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</si>
  <si>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</si>
  <si>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</si>
  <si>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</si>
  <si>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</si>
  <si>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</si>
  <si>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</si>
  <si>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</si>
  <si>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</si>
  <si>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</si>
  <si>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</si>
  <si>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</si>
  <si>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</si>
  <si>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</si>
  <si>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</si>
  <si>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</si>
  <si>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</si>
  <si>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</si>
  <si>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</si>
  <si>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</si>
  <si>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</si>
  <si>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</si>
  <si>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</si>
  <si>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</si>
  <si>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</si>
  <si>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</si>
  <si>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</si>
  <si>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</si>
  <si>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</si>
  <si>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</si>
  <si>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</si>
  <si>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</si>
  <si>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</si>
  <si>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</si>
  <si>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</si>
  <si>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</si>
  <si>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</si>
  <si>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</si>
  <si>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</si>
  <si>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</si>
  <si>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</si>
  <si>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</si>
  <si>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</si>
  <si>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</si>
  <si>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</si>
  <si>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</si>
  <si>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</si>
  <si>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</si>
  <si>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</si>
  <si>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</si>
  <si>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</si>
  <si>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</si>
  <si>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</si>
  <si>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</si>
  <si>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</si>
  <si>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</si>
  <si>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</si>
  <si>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</si>
  <si>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</si>
  <si>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</si>
  <si>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</si>
  <si>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</si>
  <si>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</si>
  <si>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</si>
  <si>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</si>
  <si>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</si>
  <si>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</si>
  <si>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</si>
  <si>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</si>
  <si>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</si>
  <si>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</si>
  <si>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</si>
  <si>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</si>
  <si>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</si>
  <si>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</si>
  <si>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</si>
  <si>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</si>
  <si>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22.08.2024</t>
  </si>
  <si>
    <t>OC-2010</t>
  </si>
  <si>
    <t>IGR-09.07.24</t>
  </si>
  <si>
    <t>IGR-23.12.23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</si>
</sst>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D90D5-745D-42A1-9225-CF12D9B27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FBED2-58D3-4B1F-87A3-0EB1C1A2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DBF76-7676-4FE3-9904-51CB89B4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6A4AE-E25D-4D73-AF58-7EDEFFE7F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276140.92599999998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305540.92599999998</v>
      </c>
      <c r="D9" s="58" t="s">
        <v>62</v>
      </c>
      <c r="E9" s="59">
        <f>C9/10.764</f>
        <v>28385.444630248978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14</v>
      </c>
      <c r="D13" s="65">
        <f>D12-C13</f>
        <v>86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topLeftCell="A2" workbookViewId="0">
      <selection activeCell="H33" sqref="H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14</v>
      </c>
      <c r="D7" s="24">
        <v>2024</v>
      </c>
    </row>
    <row r="8" spans="1:5" x14ac:dyDescent="0.25">
      <c r="A8" s="15" t="s">
        <v>18</v>
      </c>
      <c r="B8" s="23"/>
      <c r="C8" s="24">
        <f>C9-C7</f>
        <v>46</v>
      </c>
      <c r="D8" s="24">
        <v>2010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21</v>
      </c>
      <c r="D10" s="24"/>
    </row>
    <row r="11" spans="1:5" x14ac:dyDescent="0.25">
      <c r="A11" s="15"/>
      <c r="B11" s="25"/>
      <c r="C11" s="26">
        <f>C10%</f>
        <v>0.21</v>
      </c>
      <c r="D11" s="26"/>
    </row>
    <row r="12" spans="1:5" x14ac:dyDescent="0.25">
      <c r="A12" s="15" t="s">
        <v>21</v>
      </c>
      <c r="B12" s="18"/>
      <c r="C12" s="19">
        <f>C6*C11</f>
        <v>525</v>
      </c>
      <c r="D12" s="22"/>
    </row>
    <row r="13" spans="1:5" x14ac:dyDescent="0.25">
      <c r="A13" s="15" t="s">
        <v>22</v>
      </c>
      <c r="B13" s="18"/>
      <c r="C13" s="19">
        <f>C6-C12</f>
        <v>1975</v>
      </c>
      <c r="D13" s="22"/>
    </row>
    <row r="14" spans="1:5" x14ac:dyDescent="0.25">
      <c r="A14" s="15" t="s">
        <v>15</v>
      </c>
      <c r="B14" s="18"/>
      <c r="C14" s="19">
        <f>C5</f>
        <v>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6475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403</v>
      </c>
      <c r="D18" s="24"/>
    </row>
    <row r="19" spans="1:5" x14ac:dyDescent="0.25">
      <c r="A19" s="15" t="s">
        <v>73</v>
      </c>
      <c r="B19" s="6"/>
      <c r="C19" s="30">
        <f>C18*C16</f>
        <v>2609425</v>
      </c>
      <c r="D19" s="72"/>
      <c r="E19" s="65"/>
    </row>
    <row r="20" spans="1:5" x14ac:dyDescent="0.25">
      <c r="A20" s="15" t="s">
        <v>24</v>
      </c>
      <c r="C20" s="31">
        <f>C19*98%</f>
        <v>2557236.5</v>
      </c>
      <c r="D20" s="30"/>
      <c r="E20" s="65"/>
    </row>
    <row r="21" spans="1:5" x14ac:dyDescent="0.25">
      <c r="A21" s="15" t="s">
        <v>25</v>
      </c>
      <c r="C21" s="31">
        <f>C19*80%</f>
        <v>2087540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1007500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5436.302083333333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465</v>
      </c>
      <c r="C2" s="4">
        <f t="shared" ref="C2:C16" si="1">B2*1.2</f>
        <v>558</v>
      </c>
      <c r="D2" s="4">
        <f t="shared" ref="D2:D16" si="2">C2*1.2</f>
        <v>669.6</v>
      </c>
      <c r="E2" s="5">
        <f t="shared" ref="E2:E16" si="3">R2</f>
        <v>2950000</v>
      </c>
      <c r="F2" s="74">
        <f t="shared" ref="F2:F15" si="4">ROUND((E2/B2),0)</f>
        <v>6344</v>
      </c>
      <c r="G2" s="74">
        <f t="shared" ref="G2:G15" si="5">ROUND((E2/C2),0)</f>
        <v>5287</v>
      </c>
      <c r="H2" s="74">
        <f t="shared" ref="H2:H15" si="6">ROUND((E2/D2),0)</f>
        <v>4406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465</v>
      </c>
      <c r="R2" s="75">
        <v>2950000</v>
      </c>
      <c r="S2" s="2" t="s">
        <v>86</v>
      </c>
    </row>
    <row r="3" spans="1:19" x14ac:dyDescent="0.25">
      <c r="A3" s="4">
        <v>2</v>
      </c>
      <c r="B3" s="4">
        <f t="shared" si="0"/>
        <v>425.178</v>
      </c>
      <c r="C3" s="4">
        <f t="shared" si="1"/>
        <v>510.21359999999999</v>
      </c>
      <c r="D3" s="4">
        <f t="shared" si="2"/>
        <v>612.25631999999996</v>
      </c>
      <c r="E3" s="5">
        <f t="shared" si="3"/>
        <v>2750000</v>
      </c>
      <c r="F3" s="74">
        <f t="shared" si="4"/>
        <v>6468</v>
      </c>
      <c r="G3" s="74">
        <f t="shared" si="5"/>
        <v>5390</v>
      </c>
      <c r="H3" s="74">
        <f t="shared" si="6"/>
        <v>4492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39.5*10.764</f>
        <v>425.178</v>
      </c>
      <c r="R3" s="75">
        <v>2750000</v>
      </c>
      <c r="S3" s="2" t="s">
        <v>87</v>
      </c>
    </row>
    <row r="4" spans="1:19" x14ac:dyDescent="0.25">
      <c r="A4" s="4">
        <v>3</v>
      </c>
      <c r="B4" s="4">
        <f t="shared" si="0"/>
        <v>410</v>
      </c>
      <c r="C4" s="4">
        <f t="shared" si="1"/>
        <v>492</v>
      </c>
      <c r="D4" s="4">
        <f t="shared" si="2"/>
        <v>590.4</v>
      </c>
      <c r="E4" s="5">
        <f t="shared" si="3"/>
        <v>2900000</v>
      </c>
      <c r="F4" s="74">
        <f t="shared" si="4"/>
        <v>7073</v>
      </c>
      <c r="G4" s="74">
        <f t="shared" si="5"/>
        <v>5894</v>
      </c>
      <c r="H4" s="74">
        <f t="shared" si="6"/>
        <v>4912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410</v>
      </c>
      <c r="R4" s="75">
        <v>2900000</v>
      </c>
      <c r="S4" s="2"/>
    </row>
    <row r="5" spans="1:19" x14ac:dyDescent="0.25">
      <c r="A5" s="4">
        <v>4</v>
      </c>
      <c r="B5" s="4">
        <f t="shared" si="0"/>
        <v>380</v>
      </c>
      <c r="C5" s="4">
        <f t="shared" si="1"/>
        <v>456</v>
      </c>
      <c r="D5" s="4">
        <f t="shared" si="2"/>
        <v>547.19999999999993</v>
      </c>
      <c r="E5" s="5">
        <f t="shared" si="3"/>
        <v>2500000</v>
      </c>
      <c r="F5" s="74">
        <f t="shared" si="4"/>
        <v>6579</v>
      </c>
      <c r="G5" s="74">
        <f t="shared" si="5"/>
        <v>5482</v>
      </c>
      <c r="H5" s="74">
        <f t="shared" si="6"/>
        <v>4569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380</v>
      </c>
      <c r="R5" s="75">
        <v>2500000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4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403</v>
      </c>
    </row>
    <row r="29" spans="1:19" s="10" customFormat="1" x14ac:dyDescent="0.25">
      <c r="C29" s="67" t="s">
        <v>1</v>
      </c>
      <c r="D29" s="67">
        <v>1725000</v>
      </c>
      <c r="F29" s="52" t="s">
        <v>71</v>
      </c>
      <c r="G29" s="52">
        <v>545</v>
      </c>
      <c r="H29" s="10">
        <f>G29/G28</f>
        <v>1.3523573200992556</v>
      </c>
    </row>
    <row r="30" spans="1:19" s="10" customFormat="1" x14ac:dyDescent="0.25">
      <c r="F30" s="52" t="s">
        <v>72</v>
      </c>
      <c r="G30" s="52">
        <v>6500</v>
      </c>
    </row>
    <row r="31" spans="1:19" s="10" customFormat="1" x14ac:dyDescent="0.25">
      <c r="C31" s="70"/>
      <c r="D31" s="70"/>
      <c r="F31" s="70" t="s">
        <v>73</v>
      </c>
      <c r="G31" s="70">
        <f>G28*G30</f>
        <v>2619500</v>
      </c>
      <c r="H31" s="10">
        <f>G31/D29</f>
        <v>1.5185507246376813</v>
      </c>
    </row>
    <row r="32" spans="1:19" s="10" customFormat="1" x14ac:dyDescent="0.25">
      <c r="C32" s="70"/>
      <c r="D32" s="70"/>
      <c r="F32" s="70" t="s">
        <v>24</v>
      </c>
      <c r="G32" s="70">
        <f>G31*90%</f>
        <v>2357550</v>
      </c>
    </row>
    <row r="33" spans="3:7" s="10" customFormat="1" x14ac:dyDescent="0.25">
      <c r="C33" s="70"/>
      <c r="D33" s="70"/>
      <c r="F33" s="70" t="s">
        <v>25</v>
      </c>
      <c r="G33" s="70">
        <f>G31*80%</f>
        <v>2095600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2024-10-16T08:07:30Z</dcterms:modified>
</cp:coreProperties>
</file>