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SMECCC Panvel\Nitin Namdeorao Khobragade\"/>
    </mc:Choice>
  </mc:AlternateContent>
  <xr:revisionPtr revIDLastSave="0" documentId="13_ncr:1_{8F67C2DA-8A97-4AE4-A58D-4C433CF3A1F1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3" l="1"/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<sst xmlns="http://schemas.openxmlformats.org/spreadsheetml/2006/main" count="128" uniqueCount="87">
  <si>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</si>
  <si>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</si>
  <si>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</si>
  <si>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</si>
  <si>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</si>
  <si>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</si>
  <si>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</si>
  <si>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</si>
  <si>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</si>
  <si>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</si>
  <si>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</si>
  <si>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</si>
  <si>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</si>
  <si>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</si>
  <si>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</si>
  <si>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</si>
  <si>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</si>
  <si>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</si>
  <si>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</si>
  <si>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</si>
  <si>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</si>
  <si>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</si>
  <si>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</si>
  <si>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</si>
  <si>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</si>
  <si>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</si>
  <si>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</si>
  <si>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</si>
  <si>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</si>
  <si>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</si>
  <si>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</si>
  <si>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</si>
  <si>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</si>
  <si>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</si>
  <si>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</si>
  <si>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</si>
  <si>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</si>
  <si>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</si>
  <si>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</si>
  <si>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</si>
  <si>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</si>
  <si>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</si>
  <si>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</si>
  <si>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</si>
  <si>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</si>
  <si>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</si>
  <si>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</si>
  <si>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</si>
  <si>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</si>
  <si>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</si>
  <si>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</si>
  <si>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</si>
  <si>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</si>
  <si>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</si>
  <si>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</si>
  <si>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</si>
  <si>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</si>
  <si>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</si>
  <si>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</si>
  <si>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</si>
  <si>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</si>
  <si>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</si>
  <si>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</si>
  <si>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</si>
  <si>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</si>
  <si>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</si>
  <si>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</si>
  <si>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</si>
  <si>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</si>
  <si>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</si>
  <si>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</si>
  <si>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</si>
  <si>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</si>
  <si>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</si>
  <si>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</si>
  <si>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</si>
  <si>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</si>
  <si>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</si>
  <si>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</si>
  <si>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</si>
  <si>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</si>
  <si>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</si>
  <si>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</si>
  <si>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</si>
  <si>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IGR-25.05.24</t>
  </si>
  <si>
    <t>IGR-03.07.24</t>
  </si>
  <si>
    <t xml:space="preserve">Draft Agreement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</si>
</sst>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62C246-A274-4860-AD7C-8FED2C554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C1B966-3F95-496E-A3CC-67578933B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315560</xdr:colOff>
      <xdr:row>44</xdr:row>
      <xdr:rowOff>86907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9C6B0D-DD29-4461-BD36-344C4C943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49960" cy="8468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325086</xdr:colOff>
      <xdr:row>47</xdr:row>
      <xdr:rowOff>77387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6042A-814D-4044-9EE8-B2EA7250D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59486" cy="8507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I17" sqref="I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25000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2700</v>
      </c>
      <c r="D4" s="22"/>
    </row>
    <row r="5" spans="1:5" x14ac:dyDescent="0.25">
      <c r="A5" s="15" t="s">
        <v>15</v>
      </c>
      <c r="B5" s="18"/>
      <c r="C5" s="19">
        <f>C3-C4</f>
        <v>22300</v>
      </c>
      <c r="D5" s="22"/>
    </row>
    <row r="6" spans="1:5" x14ac:dyDescent="0.25">
      <c r="A6" s="15" t="s">
        <v>16</v>
      </c>
      <c r="B6" s="18"/>
      <c r="C6" s="19">
        <f>C4</f>
        <v>2700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2700</v>
      </c>
      <c r="D13" s="22"/>
    </row>
    <row r="14" spans="1:5" x14ac:dyDescent="0.25">
      <c r="A14" s="15" t="s">
        <v>15</v>
      </c>
      <c r="B14" s="18"/>
      <c r="C14" s="19">
        <f>C5</f>
        <v>22300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25000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412</v>
      </c>
      <c r="D18" s="24"/>
    </row>
    <row r="19" spans="1:5" x14ac:dyDescent="0.25">
      <c r="A19" s="15" t="s">
        <v>74</v>
      </c>
      <c r="B19" s="6"/>
      <c r="C19" s="30">
        <f>C18*C16</f>
        <v>10300000</v>
      </c>
      <c r="D19" s="72"/>
      <c r="E19" s="65"/>
    </row>
    <row r="20" spans="1:5" x14ac:dyDescent="0.25">
      <c r="A20" s="15" t="s">
        <v>24</v>
      </c>
      <c r="C20" s="31">
        <f>C19*98%</f>
        <v>10094000</v>
      </c>
      <c r="D20" s="30"/>
      <c r="E20" s="65"/>
    </row>
    <row r="21" spans="1:5" x14ac:dyDescent="0.25">
      <c r="A21" s="15" t="s">
        <v>25</v>
      </c>
      <c r="C21" s="31">
        <f>C19*80%</f>
        <v>8240000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1112400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21458.333333333332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S10" sqref="R10:S1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412</v>
      </c>
      <c r="C2" s="4">
        <f t="shared" ref="C2:C16" si="1">B2*1.2</f>
        <v>494.4</v>
      </c>
      <c r="D2" s="4">
        <f t="shared" ref="D2:D16" si="2">C2*1.2</f>
        <v>593.28</v>
      </c>
      <c r="E2" s="5">
        <f t="shared" ref="E2:E16" si="3">R2</f>
        <v>9848698</v>
      </c>
      <c r="F2" s="74">
        <f t="shared" ref="F2:F15" si="4">ROUND((E2/B2),0)</f>
        <v>23905</v>
      </c>
      <c r="G2" s="74">
        <f t="shared" ref="G2:G15" si="5">ROUND((E2/C2),0)</f>
        <v>19921</v>
      </c>
      <c r="H2" s="74">
        <f t="shared" ref="H2:H15" si="6">ROUND((E2/D2),0)</f>
        <v>16600</v>
      </c>
      <c r="I2" s="74">
        <f t="shared" ref="I2:I15" si="7">T2</f>
        <v>0</v>
      </c>
      <c r="J2" s="74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0" si="9">O2/1.2</f>
        <v>0</v>
      </c>
      <c r="Q2" s="7">
        <v>412</v>
      </c>
      <c r="R2" s="75">
        <v>9848698</v>
      </c>
      <c r="S2" s="75" t="s">
        <v>84</v>
      </c>
    </row>
    <row r="3" spans="1:19" x14ac:dyDescent="0.25">
      <c r="A3" s="4">
        <v>2</v>
      </c>
      <c r="B3" s="4">
        <f t="shared" si="0"/>
        <v>412</v>
      </c>
      <c r="C3" s="4">
        <f t="shared" si="1"/>
        <v>494.4</v>
      </c>
      <c r="D3" s="4">
        <f t="shared" si="2"/>
        <v>593.28</v>
      </c>
      <c r="E3" s="5">
        <f t="shared" si="3"/>
        <v>9623156</v>
      </c>
      <c r="F3" s="74">
        <f t="shared" si="4"/>
        <v>23357</v>
      </c>
      <c r="G3" s="74">
        <f t="shared" si="5"/>
        <v>19464</v>
      </c>
      <c r="H3" s="74">
        <f t="shared" si="6"/>
        <v>16220</v>
      </c>
      <c r="I3" s="74">
        <f t="shared" si="7"/>
        <v>0</v>
      </c>
      <c r="J3" s="74">
        <f t="shared" si="8"/>
        <v>0</v>
      </c>
      <c r="K3" s="7"/>
      <c r="L3" s="7"/>
      <c r="M3" s="7"/>
      <c r="N3" s="7"/>
      <c r="O3" s="7">
        <v>0</v>
      </c>
      <c r="P3" s="7">
        <f t="shared" si="9"/>
        <v>0</v>
      </c>
      <c r="Q3" s="7">
        <v>412</v>
      </c>
      <c r="R3" s="75">
        <v>9623156</v>
      </c>
      <c r="S3" s="75" t="s">
        <v>85</v>
      </c>
    </row>
    <row r="4" spans="1:19" x14ac:dyDescent="0.25">
      <c r="A4" s="4">
        <v>3</v>
      </c>
      <c r="B4" s="4">
        <f t="shared" si="0"/>
        <v>430</v>
      </c>
      <c r="C4" s="4">
        <f t="shared" si="1"/>
        <v>516</v>
      </c>
      <c r="D4" s="4">
        <f t="shared" si="2"/>
        <v>619.19999999999993</v>
      </c>
      <c r="E4" s="5">
        <f t="shared" si="3"/>
        <v>11500000</v>
      </c>
      <c r="F4" s="74">
        <f t="shared" si="4"/>
        <v>26744</v>
      </c>
      <c r="G4" s="74">
        <f t="shared" si="5"/>
        <v>22287</v>
      </c>
      <c r="H4" s="74">
        <f t="shared" si="6"/>
        <v>18572</v>
      </c>
      <c r="I4" s="74">
        <f t="shared" si="7"/>
        <v>0</v>
      </c>
      <c r="J4" s="74">
        <f t="shared" si="8"/>
        <v>0</v>
      </c>
      <c r="K4" s="7"/>
      <c r="L4" s="7"/>
      <c r="M4" s="7"/>
      <c r="N4" s="7"/>
      <c r="O4" s="7">
        <v>0</v>
      </c>
      <c r="P4" s="7">
        <f t="shared" si="9"/>
        <v>0</v>
      </c>
      <c r="Q4" s="7">
        <v>430</v>
      </c>
      <c r="R4" s="75">
        <v>11500000</v>
      </c>
      <c r="S4" s="75"/>
    </row>
    <row r="5" spans="1:19" x14ac:dyDescent="0.25">
      <c r="A5" s="4">
        <v>4</v>
      </c>
      <c r="B5" s="4">
        <f t="shared" si="0"/>
        <v>410</v>
      </c>
      <c r="C5" s="4">
        <f t="shared" si="1"/>
        <v>492</v>
      </c>
      <c r="D5" s="4">
        <f t="shared" si="2"/>
        <v>590.4</v>
      </c>
      <c r="E5" s="5">
        <f t="shared" si="3"/>
        <v>10000000</v>
      </c>
      <c r="F5" s="74">
        <f t="shared" si="4"/>
        <v>24390</v>
      </c>
      <c r="G5" s="74">
        <f t="shared" si="5"/>
        <v>20325</v>
      </c>
      <c r="H5" s="74">
        <f t="shared" si="6"/>
        <v>16938</v>
      </c>
      <c r="I5" s="74">
        <f t="shared" si="7"/>
        <v>0</v>
      </c>
      <c r="J5" s="74">
        <f t="shared" si="8"/>
        <v>0</v>
      </c>
      <c r="K5" s="7"/>
      <c r="L5" s="7"/>
      <c r="M5" s="7"/>
      <c r="N5" s="7"/>
      <c r="O5" s="7">
        <v>0</v>
      </c>
      <c r="P5" s="7">
        <f t="shared" si="9"/>
        <v>0</v>
      </c>
      <c r="Q5" s="7">
        <v>410</v>
      </c>
      <c r="R5" s="75">
        <v>10000000</v>
      </c>
      <c r="S5" s="75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2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86</v>
      </c>
      <c r="D28" s="67"/>
      <c r="F28" s="52" t="s">
        <v>71</v>
      </c>
      <c r="G28" s="52">
        <v>0</v>
      </c>
    </row>
    <row r="29" spans="1:19" s="10" customFormat="1" x14ac:dyDescent="0.25">
      <c r="C29" s="67" t="s">
        <v>1</v>
      </c>
      <c r="D29" s="67">
        <v>8813160</v>
      </c>
      <c r="F29" s="52" t="s">
        <v>72</v>
      </c>
      <c r="G29" s="52"/>
      <c r="H29" s="10" t="e">
        <f>G29/G28</f>
        <v>#DIV/0!</v>
      </c>
    </row>
    <row r="30" spans="1:19" s="10" customFormat="1" x14ac:dyDescent="0.25">
      <c r="F30" s="52" t="s">
        <v>73</v>
      </c>
      <c r="G30" s="52"/>
    </row>
    <row r="31" spans="1:19" s="10" customFormat="1" x14ac:dyDescent="0.25">
      <c r="C31" s="70"/>
      <c r="D31" s="70"/>
      <c r="F31" s="70" t="s">
        <v>74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2024-10-15T06:44:11Z</dcterms:modified>
</cp:coreProperties>
</file>