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Agreement Shewale\"/>
    </mc:Choice>
  </mc:AlternateContent>
  <bookViews>
    <workbookView xWindow="0" yWindow="0" windowWidth="2370" windowHeight="0" tabRatio="932" activeTab="2"/>
  </bookViews>
  <sheets>
    <sheet name="Depreciation" sheetId="25" r:id="rId1"/>
    <sheet name="Sale plan" sheetId="24" r:id="rId2"/>
    <sheet name="Calculation" sheetId="23" r:id="rId3"/>
    <sheet name="Sheet3" sheetId="43" r:id="rId4"/>
    <sheet name="20-20" sheetId="4" r:id="rId5"/>
    <sheet name="Sheet1" sheetId="13" r:id="rId6"/>
    <sheet name="Sheet2" sheetId="30" r:id="rId7"/>
    <sheet name="Sheet5" sheetId="38" r:id="rId8"/>
    <sheet name="Sheet6" sheetId="39" r:id="rId9"/>
    <sheet name="Sheet7" sheetId="40" r:id="rId10"/>
    <sheet name="Sheet8" sheetId="41" r:id="rId11"/>
    <sheet name="IGR" sheetId="44" r:id="rId12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0" i="23" l="1"/>
  <c r="D30" i="23"/>
  <c r="D29" i="23"/>
  <c r="D28" i="23" l="1"/>
  <c r="C18" i="25" l="1"/>
  <c r="N8" i="24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B11" i="4"/>
  <c r="C11" i="4" s="1"/>
  <c r="D11" i="4" s="1"/>
  <c r="B12" i="4"/>
  <c r="C12" i="4" s="1"/>
  <c r="D12" i="4" s="1"/>
  <c r="B13" i="4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B20" i="23" s="1"/>
  <c r="C25" i="23" l="1"/>
  <c r="C21" i="23"/>
  <c r="J19" i="4" l="1"/>
  <c r="I19" i="4"/>
  <c r="E19" i="4"/>
  <c r="A19" i="4"/>
  <c r="P18" i="4"/>
  <c r="Q18" i="4" s="1"/>
  <c r="J18" i="4"/>
  <c r="I18" i="4"/>
  <c r="E18" i="4"/>
  <c r="A18" i="4"/>
  <c r="Q17" i="4"/>
  <c r="J17" i="4"/>
  <c r="I17" i="4"/>
  <c r="E17" i="4"/>
  <c r="A17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 l="1"/>
  <c r="H18" i="4" s="1"/>
  <c r="D16" i="4"/>
  <c r="H16" i="4" s="1"/>
  <c r="D17" i="4"/>
  <c r="H17" i="4" s="1"/>
</calcChain>
</file>

<file path=xl/sharedStrings.xml><?xml version="1.0" encoding="utf-8"?>
<sst xmlns="http://schemas.openxmlformats.org/spreadsheetml/2006/main" count="129" uniqueCount="99">
  <si>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</si>
  <si>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</si>
  <si>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</si>
  <si>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</si>
  <si>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</si>
  <si>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</si>
  <si>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</si>
  <si>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</si>
  <si>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</si>
  <si>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</si>
  <si>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</si>
  <si>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</si>
  <si>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</si>
  <si>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</si>
  <si>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</si>
  <si>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</si>
  <si>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</si>
  <si>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</si>
  <si>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</si>
  <si>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</si>
  <si>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</si>
  <si>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</si>
  <si>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</si>
  <si>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</si>
  <si>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</si>
  <si>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</si>
  <si>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</si>
  <si>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</si>
  <si>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</si>
  <si>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</si>
  <si>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</si>
  <si>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</si>
  <si>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</si>
  <si>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</si>
  <si>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</si>
  <si>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</si>
  <si>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</si>
  <si>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</si>
  <si>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</si>
  <si>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</si>
  <si>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</si>
  <si>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</si>
  <si>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</si>
  <si>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</si>
  <si>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</si>
  <si>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</si>
  <si>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</si>
  <si>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</si>
  <si>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</si>
  <si>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</si>
  <si>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</si>
  <si>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</si>
  <si>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</si>
  <si>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</si>
  <si>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</si>
  <si>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</si>
  <si>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</si>
  <si>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</si>
  <si>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</si>
  <si>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</si>
  <si>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</si>
  <si>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</si>
  <si>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</si>
  <si>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</si>
  <si>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</si>
  <si>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</si>
  <si>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</si>
  <si>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</si>
  <si>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</si>
  <si>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</si>
  <si>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</si>
  <si>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</si>
  <si>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</si>
  <si>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</si>
  <si>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</si>
  <si>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</si>
  <si>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</si>
  <si>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</si>
  <si>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</si>
  <si>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</si>
  <si>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</si>
  <si>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</si>
  <si>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</si>
  <si>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</si>
  <si>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</si>
  <si>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</si>
  <si>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</si>
  <si>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</si>
  <si>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</si>
  <si>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</si>
  <si>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</si>
  <si>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</si>
  <si>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</si>
  <si>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</si>
  <si>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</si>
  <si>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</si>
  <si>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</si>
  <si>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BA</t>
  </si>
  <si>
    <t>rate on 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</si>
</sst>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 applyBorder="1"/>
    <xf numFmtId="1" fontId="0" fillId="0" borderId="0" xfId="0" applyNumberFormat="1"/>
    <xf numFmtId="1" fontId="2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7</xdr:row>
      <xdr:rowOff>9525</xdr:rowOff>
    </xdr:from>
    <xdr:to>
      <xdr:col>9</xdr:col>
      <xdr:colOff>533400</xdr:colOff>
      <xdr:row>26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43025"/>
          <a:ext cx="5734050" cy="37623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4</xdr:row>
      <xdr:rowOff>114300</xdr:rowOff>
    </xdr:from>
    <xdr:to>
      <xdr:col>9</xdr:col>
      <xdr:colOff>419100</xdr:colOff>
      <xdr:row>25</xdr:row>
      <xdr:rowOff>28575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76300"/>
          <a:ext cx="5734050" cy="3914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7124</xdr:colOff>
      <xdr:row>23</xdr:row>
      <xdr:rowOff>66675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931923" cy="444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95251</xdr:colOff>
      <xdr:row>20</xdr:row>
      <xdr:rowOff>85725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8020050" cy="389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38100</xdr:rowOff>
    </xdr:from>
    <xdr:to>
      <xdr:col>10</xdr:col>
      <xdr:colOff>123082</xdr:colOff>
      <xdr:row>19</xdr:row>
      <xdr:rowOff>104314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38100"/>
          <a:ext cx="5942857" cy="36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workbookViewId="0">
      <selection activeCell="E13" sqref="E13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34035</v>
      </c>
      <c r="F2" s="75"/>
      <c r="G2" s="121" t="s">
        <v>76</v>
      </c>
      <c r="H2" s="122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32000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32000</v>
      </c>
      <c r="D5" s="57" t="s">
        <v>61</v>
      </c>
      <c r="E5" s="58">
        <f>ROUND(C5/10.764,0)</f>
        <v>2973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9000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23000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</v>
      </c>
      <c r="D8" s="102">
        <f>1-C8</f>
        <v>1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23000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32000</v>
      </c>
      <c r="D10" s="57" t="s">
        <v>61</v>
      </c>
      <c r="E10" s="58">
        <f>ROUND(C10/10.764,0)</f>
        <v>2973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2024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2022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2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58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642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1908666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1284000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1:G40"/>
  <sheetViews>
    <sheetView topLeftCell="A23" zoomScale="115" zoomScaleNormal="115" workbookViewId="0">
      <selection activeCell="F39" sqref="F39:I43"/>
    </sheetView>
  </sheetViews>
  <sheetFormatPr defaultRowHeight="15"/>
  <sheetData>
    <row r="31" spans="7:7">
      <c r="G31" s="75"/>
    </row>
    <row r="32" spans="7:7">
      <c r="G32" s="75"/>
    </row>
    <row r="33" spans="5:7">
      <c r="G33" s="75"/>
    </row>
    <row r="34" spans="5:7">
      <c r="E34" s="75"/>
      <c r="F34" s="75"/>
      <c r="G34" s="75"/>
    </row>
    <row r="35" spans="5:7">
      <c r="G35" s="75"/>
    </row>
    <row r="36" spans="5:7">
      <c r="G36" s="75"/>
    </row>
    <row r="37" spans="5:7">
      <c r="E37" s="75"/>
      <c r="F37" s="75"/>
      <c r="G37" s="75"/>
    </row>
    <row r="40" spans="5:7">
      <c r="G40" s="7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5" sqref="N15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0" sqref="N10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3"/>
      <c r="L1" s="123"/>
      <c r="M1" s="123"/>
      <c r="N1" s="123"/>
      <c r="O1" s="123"/>
      <c r="P1" s="123"/>
      <c r="Q1" s="123"/>
      <c r="R1" s="123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topLeftCell="A7" zoomScaleNormal="100" workbookViewId="0">
      <selection activeCell="F21" sqref="F21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6100</v>
      </c>
      <c r="D3" s="21" t="s">
        <v>98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4100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0</v>
      </c>
      <c r="D7" s="25"/>
      <c r="F7" s="78"/>
      <c r="G7" s="78"/>
    </row>
    <row r="8" spans="1:8">
      <c r="A8" s="15" t="s">
        <v>18</v>
      </c>
      <c r="B8" s="24"/>
      <c r="C8" s="25">
        <f>C9-C7</f>
        <v>60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0</v>
      </c>
      <c r="D10" s="25"/>
      <c r="F10" s="78"/>
      <c r="G10" s="78"/>
    </row>
    <row r="11" spans="1:8">
      <c r="A11" s="15"/>
      <c r="B11" s="26"/>
      <c r="C11" s="27">
        <f>C10%</f>
        <v>0</v>
      </c>
      <c r="D11" s="27"/>
      <c r="F11" s="78"/>
      <c r="G11" s="78"/>
    </row>
    <row r="12" spans="1:8">
      <c r="A12" s="15" t="s">
        <v>21</v>
      </c>
      <c r="B12" s="19"/>
      <c r="C12" s="20">
        <f>C6*C11</f>
        <v>0</v>
      </c>
      <c r="D12" s="23"/>
      <c r="F12" s="78"/>
      <c r="G12" s="78"/>
    </row>
    <row r="13" spans="1:8">
      <c r="A13" s="15" t="s">
        <v>22</v>
      </c>
      <c r="B13" s="19"/>
      <c r="C13" s="20">
        <f>C6-C12</f>
        <v>2000</v>
      </c>
      <c r="D13" s="23"/>
      <c r="F13" s="78"/>
      <c r="G13" s="78"/>
    </row>
    <row r="14" spans="1:8">
      <c r="A14" s="15" t="s">
        <v>15</v>
      </c>
      <c r="B14" s="19"/>
      <c r="C14" s="20">
        <f>C5</f>
        <v>4100</v>
      </c>
      <c r="D14" s="23"/>
      <c r="E14" s="78"/>
      <c r="F14" s="118"/>
      <c r="G14" s="78"/>
    </row>
    <row r="15" spans="1:8">
      <c r="B15" s="19"/>
      <c r="C15" s="20"/>
      <c r="D15" s="23"/>
      <c r="E15" s="78"/>
      <c r="F15" s="118"/>
      <c r="G15" s="78"/>
    </row>
    <row r="16" spans="1:8">
      <c r="A16" s="28" t="s">
        <v>23</v>
      </c>
      <c r="B16" s="29"/>
      <c r="C16" s="21">
        <f>C14+C13</f>
        <v>6100</v>
      </c>
      <c r="D16" s="21"/>
      <c r="E16" s="78"/>
      <c r="F16" s="118"/>
      <c r="G16" s="78"/>
    </row>
    <row r="17" spans="1:7">
      <c r="B17" s="24"/>
      <c r="C17" s="25"/>
      <c r="D17" s="25"/>
      <c r="E17" s="78"/>
      <c r="F17" s="118"/>
      <c r="G17" s="78"/>
    </row>
    <row r="18" spans="1:7" ht="16.5">
      <c r="A18" s="28" t="s">
        <v>97</v>
      </c>
      <c r="B18" s="7"/>
      <c r="C18" s="76">
        <v>584</v>
      </c>
      <c r="D18" s="76"/>
      <c r="E18" s="77"/>
      <c r="F18" s="78"/>
      <c r="G18" s="78"/>
    </row>
    <row r="19" spans="1:7">
      <c r="A19" s="15"/>
      <c r="B19" s="6"/>
      <c r="C19" s="30">
        <f>C18*C16</f>
        <v>3562400</v>
      </c>
      <c r="D19" s="78" t="s">
        <v>68</v>
      </c>
      <c r="E19" s="30"/>
      <c r="F19" s="78"/>
      <c r="G19" s="78"/>
    </row>
    <row r="20" spans="1:7">
      <c r="A20" s="15"/>
      <c r="B20" s="61">
        <f>C20*90</f>
        <v>304585200</v>
      </c>
      <c r="C20" s="31">
        <f>C19*95%</f>
        <v>3384280</v>
      </c>
      <c r="D20" s="78" t="s">
        <v>24</v>
      </c>
      <c r="E20" s="31"/>
      <c r="F20" s="78"/>
      <c r="G20" s="78"/>
    </row>
    <row r="21" spans="1:7">
      <c r="A21" s="15"/>
      <c r="C21" s="31">
        <f>C19*80%</f>
        <v>2849920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1168000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7421.666666666667</v>
      </c>
      <c r="D25" s="31"/>
    </row>
    <row r="26" spans="1:7">
      <c r="C26" s="31"/>
      <c r="D26" s="31"/>
    </row>
    <row r="27" spans="1:7">
      <c r="C27" s="31"/>
      <c r="D27" s="31"/>
    </row>
    <row r="28" spans="1:7">
      <c r="C28">
        <v>44.46</v>
      </c>
      <c r="D28" s="120">
        <f>C28*10.764</f>
        <v>478.56743999999998</v>
      </c>
    </row>
    <row r="29" spans="1:7">
      <c r="C29">
        <v>9.7899999999999991</v>
      </c>
      <c r="D29" s="120">
        <f t="shared" ref="D29" si="0">C29*10.764</f>
        <v>105.37955999999998</v>
      </c>
    </row>
    <row r="30" spans="1:7">
      <c r="C30"/>
      <c r="D30" s="120">
        <f>SUM(D28:D29)</f>
        <v>583.947</v>
      </c>
      <c r="E30" s="119">
        <f>D30*1.1</f>
        <v>642.34170000000006</v>
      </c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D1" zoomScale="70" zoomScaleNormal="70" workbookViewId="0">
      <selection activeCell="N22" sqref="N22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0</v>
      </c>
      <c r="C2" s="4">
        <f t="shared" ref="C2:C15" si="2">B2*1.2</f>
        <v>0</v>
      </c>
      <c r="D2" s="4">
        <f t="shared" ref="D2:D15" si="3">C2*1.2</f>
        <v>0</v>
      </c>
      <c r="E2" s="5">
        <f t="shared" ref="E2:E15" si="4">R2</f>
        <v>0</v>
      </c>
      <c r="F2" s="66" t="e">
        <f t="shared" ref="F2:F15" si="5">ROUND((E2/B2),0)</f>
        <v>#DIV/0!</v>
      </c>
      <c r="G2" s="66" t="e">
        <f t="shared" ref="G2:G15" si="6">ROUND((E2/C2),0)</f>
        <v>#DIV/0!</v>
      </c>
      <c r="H2" s="66" t="e">
        <f t="shared" ref="H2:H15" si="7">ROUND((E2/D2),0)</f>
        <v>#DIV/0!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/>
      <c r="O2" s="75"/>
      <c r="P2" s="75"/>
      <c r="Q2" s="75"/>
      <c r="R2" s="2"/>
      <c r="S2" s="2"/>
      <c r="T2" s="2"/>
      <c r="AA2" s="68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66" t="e">
        <f t="shared" si="5"/>
        <v>#DIV/0!</v>
      </c>
      <c r="G3" s="66" t="e">
        <f t="shared" si="6"/>
        <v>#DIV/0!</v>
      </c>
      <c r="H3" s="66" t="e">
        <f t="shared" si="7"/>
        <v>#DIV/0!</v>
      </c>
      <c r="I3" s="66">
        <f t="shared" si="8"/>
        <v>0</v>
      </c>
      <c r="J3" s="66">
        <f t="shared" si="9"/>
        <v>0</v>
      </c>
      <c r="K3" s="67"/>
      <c r="L3" s="67"/>
      <c r="M3" s="67"/>
      <c r="N3" s="67"/>
      <c r="O3" s="75"/>
      <c r="P3" s="75"/>
      <c r="Q3" s="75"/>
      <c r="R3" s="2"/>
      <c r="S3" s="2"/>
      <c r="T3" s="2"/>
      <c r="AE3" s="68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/>
      <c r="O4" s="75"/>
      <c r="P4" s="75"/>
      <c r="Q4" s="75"/>
      <c r="R4" s="2"/>
      <c r="S4" s="2"/>
      <c r="T4" s="2"/>
    </row>
    <row r="5" spans="1:35">
      <c r="A5" s="4">
        <f t="shared" si="0"/>
        <v>4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>
        <v>4</v>
      </c>
      <c r="O5" s="75"/>
      <c r="P5" s="75"/>
      <c r="Q5" s="75"/>
      <c r="R5" s="2"/>
      <c r="S5" s="2"/>
      <c r="T5" s="2"/>
    </row>
    <row r="6" spans="1:35">
      <c r="A6" s="4">
        <f t="shared" si="0"/>
        <v>5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>
        <v>5</v>
      </c>
      <c r="O6" s="75"/>
      <c r="P6" s="75"/>
      <c r="Q6" s="75"/>
      <c r="R6" s="2"/>
      <c r="S6" s="2"/>
      <c r="T6" s="2"/>
      <c r="AI6" t="s">
        <v>73</v>
      </c>
    </row>
    <row r="7" spans="1:35">
      <c r="A7" s="4">
        <f t="shared" si="0"/>
        <v>6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N7" s="67">
        <v>6</v>
      </c>
      <c r="O7" s="75"/>
      <c r="P7" s="75"/>
      <c r="Q7" s="75"/>
      <c r="R7" s="2"/>
      <c r="S7" s="2"/>
      <c r="T7" s="2"/>
    </row>
    <row r="8" spans="1:35">
      <c r="A8" s="4">
        <f t="shared" si="0"/>
        <v>7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N8" s="67">
        <v>7</v>
      </c>
      <c r="O8" s="75"/>
      <c r="P8" s="75"/>
      <c r="Q8" s="75"/>
      <c r="R8" s="2"/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N9" s="67"/>
      <c r="O9" s="75"/>
      <c r="P9" s="75"/>
      <c r="Q9" s="75"/>
      <c r="R9" s="2"/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/>
      <c r="P10" s="75"/>
      <c r="Q10" s="75"/>
      <c r="R10" s="2"/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R11" s="2"/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R12" s="2"/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R13" s="2"/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R14" s="2"/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R15" s="2"/>
      <c r="S15" s="2"/>
    </row>
    <row r="16" spans="1:35">
      <c r="A16" s="4">
        <f t="shared" ref="A16:A19" si="10">N16</f>
        <v>0</v>
      </c>
      <c r="B16" s="4">
        <f t="shared" ref="B16:B19" si="11">Q16</f>
        <v>0</v>
      </c>
      <c r="C16" s="4">
        <f t="shared" ref="C16:C19" si="12">B16*1.2</f>
        <v>0</v>
      </c>
      <c r="D16" s="4">
        <f t="shared" ref="D16:D19" si="13">C16*1.2</f>
        <v>0</v>
      </c>
      <c r="E16" s="5">
        <f t="shared" ref="E16:E19" si="14">R16</f>
        <v>0</v>
      </c>
      <c r="F16" s="4" t="e">
        <f t="shared" ref="F16:F19" si="15">ROUND((E16/B16),0)</f>
        <v>#DIV/0!</v>
      </c>
      <c r="G16" s="4" t="e">
        <f t="shared" ref="G16:G19" si="16">ROUND((E16/C16),0)</f>
        <v>#DIV/0!</v>
      </c>
      <c r="H16" s="4" t="e">
        <f t="shared" ref="H16:H19" si="17">ROUND((E16/D16),0)</f>
        <v>#DIV/0!</v>
      </c>
      <c r="I16" s="4">
        <f t="shared" ref="I16:J19" si="18">T16</f>
        <v>0</v>
      </c>
      <c r="J16" s="4">
        <f t="shared" si="18"/>
        <v>0</v>
      </c>
      <c r="R16" s="2"/>
      <c r="S16" s="2"/>
    </row>
    <row r="17" spans="1:19">
      <c r="A17" s="4">
        <f t="shared" si="10"/>
        <v>0</v>
      </c>
      <c r="B17" s="4">
        <f t="shared" si="11"/>
        <v>334.16666666666669</v>
      </c>
      <c r="C17" s="4">
        <f t="shared" si="12"/>
        <v>401</v>
      </c>
      <c r="D17" s="4">
        <f t="shared" si="13"/>
        <v>481.2</v>
      </c>
      <c r="E17" s="5">
        <f t="shared" si="14"/>
        <v>1770000</v>
      </c>
      <c r="F17" s="4">
        <f t="shared" si="15"/>
        <v>5297</v>
      </c>
      <c r="G17" s="4">
        <f t="shared" si="16"/>
        <v>4414</v>
      </c>
      <c r="H17" s="4">
        <f t="shared" si="17"/>
        <v>3678</v>
      </c>
      <c r="I17" s="4">
        <f t="shared" si="18"/>
        <v>0</v>
      </c>
      <c r="J17" s="4">
        <f t="shared" si="18"/>
        <v>0</v>
      </c>
      <c r="O17">
        <v>0</v>
      </c>
      <c r="P17">
        <v>401</v>
      </c>
      <c r="Q17">
        <f t="shared" ref="Q17:Q18" si="19">P17/1.2</f>
        <v>334.16666666666669</v>
      </c>
      <c r="R17" s="2">
        <v>1770000</v>
      </c>
      <c r="S17" s="2"/>
    </row>
    <row r="18" spans="1:19">
      <c r="A18" s="4">
        <f t="shared" si="10"/>
        <v>0</v>
      </c>
      <c r="B18" s="4">
        <f t="shared" si="11"/>
        <v>520.83333333333337</v>
      </c>
      <c r="C18" s="4">
        <f t="shared" si="12"/>
        <v>625</v>
      </c>
      <c r="D18" s="4">
        <f t="shared" si="13"/>
        <v>750</v>
      </c>
      <c r="E18" s="5">
        <f t="shared" si="14"/>
        <v>3500000</v>
      </c>
      <c r="F18" s="4">
        <f t="shared" si="15"/>
        <v>6720</v>
      </c>
      <c r="G18" s="4">
        <f t="shared" si="16"/>
        <v>5600</v>
      </c>
      <c r="H18" s="4">
        <f t="shared" si="17"/>
        <v>4667</v>
      </c>
      <c r="I18" s="4">
        <f t="shared" si="18"/>
        <v>0</v>
      </c>
      <c r="J18" s="4">
        <f t="shared" si="18"/>
        <v>0</v>
      </c>
      <c r="O18">
        <v>750</v>
      </c>
      <c r="P18">
        <f>O18/1.2</f>
        <v>625</v>
      </c>
      <c r="Q18">
        <f t="shared" si="19"/>
        <v>520.83333333333337</v>
      </c>
      <c r="R18" s="2">
        <v>3500000</v>
      </c>
      <c r="S18" s="2"/>
    </row>
    <row r="19" spans="1:19">
      <c r="A19" s="4">
        <f t="shared" si="10"/>
        <v>0</v>
      </c>
      <c r="B19" s="4">
        <f t="shared" si="11"/>
        <v>0</v>
      </c>
      <c r="C19" s="4">
        <f t="shared" si="12"/>
        <v>0</v>
      </c>
      <c r="D19" s="4">
        <f t="shared" si="13"/>
        <v>0</v>
      </c>
      <c r="E19" s="5">
        <f t="shared" si="14"/>
        <v>0</v>
      </c>
      <c r="F19" s="4" t="e">
        <f t="shared" si="15"/>
        <v>#DIV/0!</v>
      </c>
      <c r="G19" s="4" t="e">
        <f t="shared" si="16"/>
        <v>#DIV/0!</v>
      </c>
      <c r="H19" s="4" t="e">
        <f t="shared" si="17"/>
        <v>#DIV/0!</v>
      </c>
      <c r="I19" s="4">
        <f t="shared" si="18"/>
        <v>0</v>
      </c>
      <c r="J19" s="4">
        <f t="shared" si="18"/>
        <v>0</v>
      </c>
      <c r="O19" s="75">
        <v>0</v>
      </c>
      <c r="P19" s="75">
        <f>O19/1.2</f>
        <v>0</v>
      </c>
      <c r="Q19" s="75">
        <f t="shared" ref="Q19" si="20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A7" zoomScaleNormal="100" workbookViewId="0">
      <selection activeCell="N20" sqref="N20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L15" sqref="L15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3" sqref="L13"/>
    </sheetView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Q15" sqref="Q15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Depreciation</vt:lpstr>
      <vt:lpstr>Sale plan</vt:lpstr>
      <vt:lpstr>Calculation</vt:lpstr>
      <vt:lpstr>Sheet3</vt:lpstr>
      <vt:lpstr>20-20</vt:lpstr>
      <vt:lpstr>Sheet1</vt:lpstr>
      <vt:lpstr>Sheet2</vt:lpstr>
      <vt:lpstr>Sheet5</vt:lpstr>
      <vt:lpstr>Sheet6</vt:lpstr>
      <vt:lpstr>Sheet7</vt:lpstr>
      <vt:lpstr>Sheet8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2024-10-10T09:11:17Z</dcterms:modified>
</cp:coreProperties>
</file>