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\Dadar\Makrand Ramesh Subandh\"/>
    </mc:Choice>
  </mc:AlternateContent>
  <xr:revisionPtr revIDLastSave="0" documentId="13_ncr:1_{80ABFE66-7593-4ED7-8FE5-8C4CFC5DC7F9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2" i="4" l="1"/>
  <c r="I27" i="4"/>
  <c r="H27" i="4" l="1"/>
  <c r="H28" i="4"/>
  <c r="G29" i="4" l="1"/>
  <c r="C5" i="25" l="1"/>
  <c r="C4" i="25"/>
  <c r="C3" i="25"/>
  <c r="B2" i="4"/>
  <c r="C2" i="4" s="1"/>
  <c r="P3" i="4"/>
  <c r="B3" i="4" s="1"/>
  <c r="C3" i="4" s="1"/>
  <c r="D3" i="4" s="1"/>
  <c r="Q4" i="4"/>
  <c r="B4" i="4" s="1"/>
  <c r="C4" i="4" s="1"/>
  <c r="D4" i="4" s="1"/>
  <c r="P5" i="4"/>
  <c r="P6" i="4"/>
  <c r="B6" i="4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<sst xmlns="http://schemas.openxmlformats.org/spreadsheetml/2006/main" count="133" uniqueCount="91">
  <si>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</si>
  <si>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</si>
  <si>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</si>
  <si>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</si>
  <si>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</si>
  <si>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</si>
  <si>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</si>
  <si>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</si>
  <si>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</si>
  <si>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</si>
  <si>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</si>
  <si>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</si>
  <si>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</si>
  <si>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</si>
  <si>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</si>
  <si>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</si>
  <si>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</si>
  <si>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</si>
  <si>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</si>
  <si>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</si>
  <si>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</si>
  <si>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</si>
  <si>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</si>
  <si>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</si>
  <si>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</si>
  <si>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</si>
  <si>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</si>
  <si>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</si>
  <si>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</si>
  <si>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</si>
  <si>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</si>
  <si>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</si>
  <si>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</si>
  <si>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</si>
  <si>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</si>
  <si>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</si>
  <si>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</si>
  <si>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</si>
  <si>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</si>
  <si>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</si>
  <si>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</si>
  <si>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</si>
  <si>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</si>
  <si>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</si>
  <si>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</si>
  <si>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</si>
  <si>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</si>
  <si>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</si>
  <si>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</si>
  <si>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</si>
  <si>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</si>
  <si>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</si>
  <si>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</si>
  <si>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</si>
  <si>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</si>
  <si>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</si>
  <si>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</si>
  <si>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</si>
  <si>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</si>
  <si>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</si>
  <si>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</si>
  <si>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</si>
  <si>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</si>
  <si>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</si>
  <si>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</si>
  <si>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</si>
  <si>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</si>
  <si>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</si>
  <si>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</si>
  <si>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</si>
  <si>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</si>
  <si>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</si>
  <si>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</si>
  <si>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</si>
  <si>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</si>
  <si>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</si>
  <si>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</si>
  <si>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</si>
  <si>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</si>
  <si>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</si>
  <si>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</si>
  <si>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</si>
  <si>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</si>
  <si>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</si>
  <si>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</si>
  <si>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Measured Carpet</t>
  </si>
  <si>
    <t>Agreement Carpet</t>
  </si>
  <si>
    <t>Index BUA</t>
  </si>
  <si>
    <t>PLAN CA</t>
  </si>
  <si>
    <t>IGR-21.02.24</t>
  </si>
  <si>
    <t>IGR-09.08.24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</si>
</sst>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5207757-CAF1-4655-A98D-42F3AD12D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81D778-53F1-4A42-8CC7-C16BF3347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296507</xdr:colOff>
      <xdr:row>46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DB558C-AAEA-4CC4-9E94-124F52409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30907" cy="89452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467981</xdr:colOff>
      <xdr:row>49</xdr:row>
      <xdr:rowOff>106019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F50DD8-227D-4D80-B0E1-AE8EF8314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02381" cy="891664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591739</xdr:colOff>
      <xdr:row>46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E56580-0BAC-4C8B-B7DE-26D0623301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16539" cy="89356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77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83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78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79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80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81</v>
      </c>
      <c r="C8" s="52">
        <f>C7*D13%</f>
        <v>256875.28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82</v>
      </c>
      <c r="C9" s="57">
        <f>C6+C8</f>
        <v>286275.28000000003</v>
      </c>
      <c r="D9" s="58" t="s">
        <v>62</v>
      </c>
      <c r="E9" s="59">
        <f>C9/10.764</f>
        <v>26595.622445187666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2004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20</v>
      </c>
      <c r="D13" s="65">
        <f>D12-C13</f>
        <v>80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tabSelected="1" workbookViewId="0">
      <selection activeCell="E22" sqref="E22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14200</v>
      </c>
      <c r="D3" s="22" t="s">
        <v>76</v>
      </c>
      <c r="E3" s="6" t="s">
        <v>72</v>
      </c>
    </row>
    <row r="4" spans="1:5" ht="30" x14ac:dyDescent="0.25">
      <c r="A4" s="21" t="s">
        <v>14</v>
      </c>
      <c r="B4" s="18"/>
      <c r="C4" s="19">
        <v>2500</v>
      </c>
      <c r="D4" s="22"/>
    </row>
    <row r="5" spans="1:5" x14ac:dyDescent="0.25">
      <c r="A5" s="15" t="s">
        <v>15</v>
      </c>
      <c r="B5" s="18"/>
      <c r="C5" s="19">
        <f>C3-C4</f>
        <v>11700</v>
      </c>
      <c r="D5" s="22"/>
    </row>
    <row r="6" spans="1:5" x14ac:dyDescent="0.25">
      <c r="A6" s="15" t="s">
        <v>16</v>
      </c>
      <c r="B6" s="18"/>
      <c r="C6" s="19">
        <f>C4</f>
        <v>2500</v>
      </c>
      <c r="D6" s="22"/>
    </row>
    <row r="7" spans="1:5" x14ac:dyDescent="0.25">
      <c r="A7" s="15" t="s">
        <v>17</v>
      </c>
      <c r="B7" s="23"/>
      <c r="C7" s="24">
        <f>D7-D8</f>
        <v>20</v>
      </c>
      <c r="D7" s="24">
        <v>2024</v>
      </c>
    </row>
    <row r="8" spans="1:5" x14ac:dyDescent="0.25">
      <c r="A8" s="15" t="s">
        <v>18</v>
      </c>
      <c r="B8" s="23"/>
      <c r="C8" s="24">
        <f>C9-C7</f>
        <v>40</v>
      </c>
      <c r="D8" s="24">
        <v>2004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30</v>
      </c>
      <c r="D10" s="24"/>
    </row>
    <row r="11" spans="1:5" x14ac:dyDescent="0.25">
      <c r="A11" s="15"/>
      <c r="B11" s="25"/>
      <c r="C11" s="26">
        <f>C10%</f>
        <v>0.3</v>
      </c>
      <c r="D11" s="26"/>
    </row>
    <row r="12" spans="1:5" x14ac:dyDescent="0.25">
      <c r="A12" s="15" t="s">
        <v>21</v>
      </c>
      <c r="B12" s="18"/>
      <c r="C12" s="19">
        <f>C6*C11</f>
        <v>750</v>
      </c>
      <c r="D12" s="22"/>
    </row>
    <row r="13" spans="1:5" x14ac:dyDescent="0.25">
      <c r="A13" s="15" t="s">
        <v>22</v>
      </c>
      <c r="B13" s="18"/>
      <c r="C13" s="19">
        <f>C6-C12</f>
        <v>1750</v>
      </c>
      <c r="D13" s="22"/>
    </row>
    <row r="14" spans="1:5" x14ac:dyDescent="0.25">
      <c r="A14" s="15" t="s">
        <v>15</v>
      </c>
      <c r="B14" s="18"/>
      <c r="C14" s="19">
        <f>C5</f>
        <v>11700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13450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ABUA</v>
      </c>
      <c r="B18" s="7"/>
      <c r="C18" s="29">
        <v>486</v>
      </c>
      <c r="D18" s="24"/>
    </row>
    <row r="19" spans="1:5" x14ac:dyDescent="0.25">
      <c r="A19" s="15" t="s">
        <v>74</v>
      </c>
      <c r="B19" s="6"/>
      <c r="C19" s="30">
        <f>C18*C16</f>
        <v>6536700</v>
      </c>
      <c r="D19" s="72"/>
      <c r="E19" s="65"/>
    </row>
    <row r="20" spans="1:5" x14ac:dyDescent="0.25">
      <c r="A20" s="15" t="s">
        <v>24</v>
      </c>
      <c r="C20" s="31">
        <f>C19*90%</f>
        <v>5883030</v>
      </c>
      <c r="D20" s="30"/>
      <c r="E20" s="65"/>
    </row>
    <row r="21" spans="1:5" x14ac:dyDescent="0.25">
      <c r="A21" s="15" t="s">
        <v>25</v>
      </c>
      <c r="C21" s="31">
        <f>C19*80%</f>
        <v>5229360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1215000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13618.125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opLeftCell="E1" workbookViewId="0">
      <selection activeCell="R21" sqref="R21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8.42578125" bestFit="1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484</v>
      </c>
      <c r="C2" s="4">
        <f t="shared" ref="C2:C16" si="1">B2*1.2</f>
        <v>580.79999999999995</v>
      </c>
      <c r="D2" s="4">
        <f t="shared" ref="D2:D16" si="2">C2*1.2</f>
        <v>696.95999999999992</v>
      </c>
      <c r="E2" s="5">
        <f t="shared" ref="E2:E16" si="3">R2</f>
        <v>7000000</v>
      </c>
      <c r="F2" s="74">
        <f t="shared" ref="F2:F15" si="4">ROUND((E2/B2),0)</f>
        <v>14463</v>
      </c>
      <c r="G2" s="74">
        <f t="shared" ref="G2:G15" si="5">ROUND((E2/C2),0)</f>
        <v>12052</v>
      </c>
      <c r="H2" s="74">
        <f t="shared" ref="H2:H15" si="6">ROUND((E2/D2),0)</f>
        <v>10044</v>
      </c>
      <c r="I2" s="74">
        <f t="shared" ref="I2:I15" si="7">T2</f>
        <v>0</v>
      </c>
      <c r="J2" s="74">
        <f t="shared" ref="J2:J15" si="8">U2</f>
        <v>0</v>
      </c>
      <c r="K2" s="7"/>
      <c r="L2" s="7"/>
      <c r="M2" s="7"/>
      <c r="N2" s="7"/>
      <c r="O2" s="7">
        <v>0</v>
      </c>
      <c r="P2" s="7">
        <f t="shared" ref="P2" si="9">O2/1.2</f>
        <v>0</v>
      </c>
      <c r="Q2" s="7">
        <v>484</v>
      </c>
      <c r="R2" s="75">
        <v>7000000</v>
      </c>
      <c r="S2" s="75" t="s">
        <v>89</v>
      </c>
    </row>
    <row r="3" spans="1:19" x14ac:dyDescent="0.25">
      <c r="A3" s="4">
        <v>2</v>
      </c>
      <c r="B3" s="4">
        <f t="shared" si="0"/>
        <v>656</v>
      </c>
      <c r="C3" s="4">
        <f t="shared" si="1"/>
        <v>787.19999999999993</v>
      </c>
      <c r="D3" s="4">
        <f t="shared" si="2"/>
        <v>944.63999999999987</v>
      </c>
      <c r="E3" s="5">
        <f t="shared" si="3"/>
        <v>9500000</v>
      </c>
      <c r="F3" s="74">
        <f t="shared" si="4"/>
        <v>14482</v>
      </c>
      <c r="G3" s="74">
        <f t="shared" si="5"/>
        <v>12068</v>
      </c>
      <c r="H3" s="74">
        <f t="shared" si="6"/>
        <v>10057</v>
      </c>
      <c r="I3" s="74">
        <f t="shared" si="7"/>
        <v>0</v>
      </c>
      <c r="J3" s="74">
        <f t="shared" si="8"/>
        <v>0</v>
      </c>
      <c r="K3" s="7"/>
      <c r="L3" s="7"/>
      <c r="M3" s="7"/>
      <c r="N3" s="7"/>
      <c r="O3" s="7">
        <v>0</v>
      </c>
      <c r="P3" s="7">
        <f t="shared" ref="P3:P10" si="10">O3/1.2</f>
        <v>0</v>
      </c>
      <c r="Q3" s="7">
        <v>656</v>
      </c>
      <c r="R3" s="75">
        <v>9500000</v>
      </c>
      <c r="S3" s="75" t="s">
        <v>90</v>
      </c>
    </row>
    <row r="4" spans="1:19" x14ac:dyDescent="0.25">
      <c r="A4" s="4">
        <v>3</v>
      </c>
      <c r="B4" s="4">
        <f t="shared" si="0"/>
        <v>425</v>
      </c>
      <c r="C4" s="4">
        <f t="shared" si="1"/>
        <v>510</v>
      </c>
      <c r="D4" s="4">
        <f t="shared" si="2"/>
        <v>612</v>
      </c>
      <c r="E4" s="5">
        <f t="shared" si="3"/>
        <v>8000000</v>
      </c>
      <c r="F4" s="74">
        <f t="shared" si="4"/>
        <v>18824</v>
      </c>
      <c r="G4" s="74">
        <f t="shared" si="5"/>
        <v>15686</v>
      </c>
      <c r="H4" s="74">
        <f t="shared" si="6"/>
        <v>13072</v>
      </c>
      <c r="I4" s="74">
        <f t="shared" si="7"/>
        <v>0</v>
      </c>
      <c r="J4" s="74">
        <f t="shared" si="8"/>
        <v>0</v>
      </c>
      <c r="K4" s="7"/>
      <c r="L4" s="7"/>
      <c r="M4" s="7"/>
      <c r="N4" s="7"/>
      <c r="O4" s="7">
        <v>0</v>
      </c>
      <c r="P4" s="7">
        <v>510</v>
      </c>
      <c r="Q4" s="7">
        <f t="shared" ref="Q2:Q10" si="11">P4/1.2</f>
        <v>425</v>
      </c>
      <c r="R4" s="75">
        <v>8000000</v>
      </c>
      <c r="S4" s="2"/>
    </row>
    <row r="5" spans="1:19" x14ac:dyDescent="0.25">
      <c r="A5" s="4">
        <v>4</v>
      </c>
      <c r="B5" s="4">
        <f t="shared" si="0"/>
        <v>430</v>
      </c>
      <c r="C5" s="4">
        <f t="shared" si="1"/>
        <v>516</v>
      </c>
      <c r="D5" s="4">
        <f t="shared" si="2"/>
        <v>619.19999999999993</v>
      </c>
      <c r="E5" s="5">
        <f t="shared" si="3"/>
        <v>8500000</v>
      </c>
      <c r="F5" s="4">
        <f t="shared" si="4"/>
        <v>19767</v>
      </c>
      <c r="G5" s="4">
        <f t="shared" si="5"/>
        <v>16473</v>
      </c>
      <c r="H5" s="4">
        <f t="shared" si="6"/>
        <v>13727</v>
      </c>
      <c r="I5" s="4">
        <f t="shared" si="7"/>
        <v>0</v>
      </c>
      <c r="J5" s="4">
        <f t="shared" si="8"/>
        <v>0</v>
      </c>
      <c r="O5">
        <v>0</v>
      </c>
      <c r="P5">
        <f t="shared" si="10"/>
        <v>0</v>
      </c>
      <c r="Q5">
        <v>430</v>
      </c>
      <c r="R5" s="2">
        <v>8500000</v>
      </c>
      <c r="S5" s="2"/>
    </row>
    <row r="6" spans="1:19" x14ac:dyDescent="0.25">
      <c r="A6" s="4">
        <v>5</v>
      </c>
      <c r="B6" s="4">
        <f t="shared" si="0"/>
        <v>450</v>
      </c>
      <c r="C6" s="4">
        <f t="shared" si="1"/>
        <v>540</v>
      </c>
      <c r="D6" s="4">
        <f t="shared" si="2"/>
        <v>648</v>
      </c>
      <c r="E6" s="5">
        <f t="shared" si="3"/>
        <v>8000000</v>
      </c>
      <c r="F6" s="74">
        <f t="shared" si="4"/>
        <v>17778</v>
      </c>
      <c r="G6" s="74">
        <f t="shared" si="5"/>
        <v>14815</v>
      </c>
      <c r="H6" s="74">
        <f t="shared" si="6"/>
        <v>12346</v>
      </c>
      <c r="I6" s="74">
        <f t="shared" si="7"/>
        <v>0</v>
      </c>
      <c r="J6" s="74">
        <f t="shared" si="8"/>
        <v>0</v>
      </c>
      <c r="K6" s="7"/>
      <c r="L6" s="7"/>
      <c r="M6" s="7"/>
      <c r="N6" s="7"/>
      <c r="O6" s="7">
        <v>0</v>
      </c>
      <c r="P6" s="7">
        <f t="shared" si="10"/>
        <v>0</v>
      </c>
      <c r="Q6" s="7">
        <v>450</v>
      </c>
      <c r="R6" s="75">
        <v>8000000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10"/>
        <v>0</v>
      </c>
      <c r="Q7">
        <f t="shared" si="11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f t="shared" si="11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11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11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2">O11/1.2</f>
        <v>0</v>
      </c>
      <c r="Q11">
        <f t="shared" ref="Q11:Q15" si="13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2"/>
        <v>0</v>
      </c>
      <c r="Q12">
        <f t="shared" si="13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2"/>
        <v>0</v>
      </c>
      <c r="Q13">
        <f t="shared" si="13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2"/>
        <v>0</v>
      </c>
      <c r="Q14">
        <f t="shared" si="13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2"/>
        <v>0</v>
      </c>
      <c r="Q15">
        <f t="shared" si="13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4">ROUND((E16/B16),0)</f>
        <v>#DIV/0!</v>
      </c>
      <c r="G16" s="4" t="e">
        <f t="shared" ref="G16" si="15">ROUND((E16/C16),0)</f>
        <v>#DIV/0!</v>
      </c>
      <c r="H16" s="4" t="e">
        <f t="shared" ref="H16" si="16">ROUND((E16/D16),0)</f>
        <v>#DIV/0!</v>
      </c>
      <c r="I16" s="4">
        <f t="shared" ref="I16" si="17">T16</f>
        <v>0</v>
      </c>
      <c r="J16" s="4">
        <f t="shared" ref="J16" si="18">U16</f>
        <v>0</v>
      </c>
      <c r="O16">
        <v>0</v>
      </c>
      <c r="P16">
        <f t="shared" ref="P16" si="19">O16/1.2</f>
        <v>0</v>
      </c>
      <c r="Q16">
        <f t="shared" ref="Q16" si="20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1">Q17</f>
        <v>0</v>
      </c>
      <c r="C17" s="4">
        <f t="shared" ref="C17:C21" si="22">B17*1.2</f>
        <v>0</v>
      </c>
      <c r="D17" s="4">
        <f t="shared" ref="D17:D21" si="23">C17*1.2</f>
        <v>0</v>
      </c>
      <c r="E17" s="5">
        <f t="shared" ref="E17:E21" si="24">R17</f>
        <v>0</v>
      </c>
      <c r="F17" s="4" t="e">
        <f t="shared" ref="F17" si="25">ROUND((E17/B17),0)</f>
        <v>#DIV/0!</v>
      </c>
      <c r="G17" s="4" t="e">
        <f t="shared" ref="G17" si="26">ROUND((E17/C17),0)</f>
        <v>#DIV/0!</v>
      </c>
      <c r="H17" s="4" t="e">
        <f t="shared" ref="H17" si="27">ROUND((E17/D17),0)</f>
        <v>#DIV/0!</v>
      </c>
      <c r="I17" s="4">
        <f t="shared" ref="I17" si="28">T17</f>
        <v>0</v>
      </c>
      <c r="J17" s="4">
        <f t="shared" ref="J17" si="29">U17</f>
        <v>0</v>
      </c>
      <c r="O17">
        <v>0</v>
      </c>
      <c r="P17">
        <f t="shared" ref="P17" si="30">O17/1.2</f>
        <v>0</v>
      </c>
      <c r="Q17">
        <f t="shared" ref="Q17" si="31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1"/>
        <v>0</v>
      </c>
      <c r="C18" s="4">
        <f t="shared" si="22"/>
        <v>0</v>
      </c>
      <c r="D18" s="4">
        <f t="shared" si="23"/>
        <v>0</v>
      </c>
      <c r="E18" s="5">
        <f t="shared" si="24"/>
        <v>0</v>
      </c>
      <c r="F18" s="4" t="e">
        <f t="shared" ref="F18:F21" si="32">ROUND((E18/B18),0)</f>
        <v>#DIV/0!</v>
      </c>
      <c r="G18" s="4" t="e">
        <f t="shared" ref="G18:G21" si="33">ROUND((E18/C18),0)</f>
        <v>#DIV/0!</v>
      </c>
      <c r="H18" s="4" t="e">
        <f t="shared" ref="H18:H21" si="34">ROUND((E18/D18),0)</f>
        <v>#DIV/0!</v>
      </c>
      <c r="I18" s="4">
        <f t="shared" ref="I18:J21" si="35">T18</f>
        <v>0</v>
      </c>
      <c r="J18" s="4">
        <f t="shared" si="35"/>
        <v>0</v>
      </c>
      <c r="O18">
        <v>0</v>
      </c>
      <c r="P18">
        <f t="shared" ref="P18" si="36">O18/1.2</f>
        <v>0</v>
      </c>
      <c r="Q18">
        <f t="shared" ref="Q18:Q21" si="37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1"/>
        <v>0</v>
      </c>
      <c r="C19" s="4">
        <f t="shared" si="22"/>
        <v>0</v>
      </c>
      <c r="D19" s="4">
        <f t="shared" si="23"/>
        <v>0</v>
      </c>
      <c r="E19" s="5">
        <f t="shared" si="24"/>
        <v>0</v>
      </c>
      <c r="F19" s="4" t="e">
        <f t="shared" si="32"/>
        <v>#DIV/0!</v>
      </c>
      <c r="G19" s="4" t="e">
        <f t="shared" si="33"/>
        <v>#DIV/0!</v>
      </c>
      <c r="H19" s="4" t="e">
        <f t="shared" si="34"/>
        <v>#DIV/0!</v>
      </c>
      <c r="I19" s="4">
        <f t="shared" si="35"/>
        <v>0</v>
      </c>
      <c r="J19" s="4">
        <f t="shared" si="35"/>
        <v>0</v>
      </c>
      <c r="O19">
        <v>0</v>
      </c>
      <c r="P19">
        <f>O19/1.2</f>
        <v>0</v>
      </c>
      <c r="Q19">
        <f t="shared" si="37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8">Q20</f>
        <v>0</v>
      </c>
      <c r="C20" s="4">
        <f t="shared" ref="C20" si="39">B20*1.2</f>
        <v>0</v>
      </c>
      <c r="D20" s="4">
        <f t="shared" ref="D20" si="40">C20*1.2</f>
        <v>0</v>
      </c>
      <c r="E20" s="5">
        <f t="shared" ref="E20" si="41">R20</f>
        <v>0</v>
      </c>
      <c r="F20" s="4" t="e">
        <f t="shared" ref="F20" si="42">ROUND((E20/B20),0)</f>
        <v>#DIV/0!</v>
      </c>
      <c r="G20" s="4" t="e">
        <f t="shared" ref="G20" si="43">ROUND((E20/C20),0)</f>
        <v>#DIV/0!</v>
      </c>
      <c r="H20" s="4" t="e">
        <f t="shared" ref="H20" si="44">ROUND((E20/D20),0)</f>
        <v>#DIV/0!</v>
      </c>
      <c r="I20" s="4">
        <f t="shared" ref="I20" si="45">T20</f>
        <v>0</v>
      </c>
      <c r="J20" s="4">
        <f t="shared" ref="J20" si="46">U20</f>
        <v>0</v>
      </c>
      <c r="O20">
        <v>0</v>
      </c>
      <c r="P20">
        <f t="shared" ref="P20" si="47">O20/1.2</f>
        <v>0</v>
      </c>
      <c r="Q20">
        <f t="shared" ref="Q20" si="48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1"/>
        <v>0</v>
      </c>
      <c r="C21" s="4">
        <f t="shared" si="22"/>
        <v>0</v>
      </c>
      <c r="D21" s="4">
        <f t="shared" si="23"/>
        <v>0</v>
      </c>
      <c r="E21" s="5">
        <f t="shared" si="24"/>
        <v>0</v>
      </c>
      <c r="F21" s="4" t="e">
        <f t="shared" si="32"/>
        <v>#DIV/0!</v>
      </c>
      <c r="G21" s="4" t="e">
        <f t="shared" si="33"/>
        <v>#DIV/0!</v>
      </c>
      <c r="H21" s="4" t="e">
        <f t="shared" si="34"/>
        <v>#DIV/0!</v>
      </c>
      <c r="I21" s="4">
        <f t="shared" si="35"/>
        <v>0</v>
      </c>
      <c r="J21" s="4">
        <f t="shared" si="35"/>
        <v>0</v>
      </c>
      <c r="O21">
        <v>0</v>
      </c>
      <c r="P21">
        <f>O21/1.2</f>
        <v>0</v>
      </c>
      <c r="Q21">
        <f t="shared" si="37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52" t="s">
        <v>71</v>
      </c>
      <c r="G26" s="52">
        <v>423</v>
      </c>
    </row>
    <row r="27" spans="1:19" s="10" customFormat="1" x14ac:dyDescent="0.25">
      <c r="F27" s="52" t="s">
        <v>88</v>
      </c>
      <c r="G27" s="52">
        <v>405</v>
      </c>
      <c r="H27" s="10">
        <f>G27*1.2</f>
        <v>486</v>
      </c>
      <c r="I27" s="10">
        <f>65*0.9</f>
        <v>58.5</v>
      </c>
    </row>
    <row r="28" spans="1:19" s="10" customFormat="1" x14ac:dyDescent="0.25">
      <c r="C28" s="67" t="s">
        <v>75</v>
      </c>
      <c r="D28" s="67"/>
      <c r="F28" s="52" t="s">
        <v>84</v>
      </c>
      <c r="G28" s="52">
        <v>550</v>
      </c>
      <c r="H28" s="10">
        <f>G28/G27</f>
        <v>1.3580246913580247</v>
      </c>
    </row>
    <row r="29" spans="1:19" s="10" customFormat="1" x14ac:dyDescent="0.25">
      <c r="C29" s="67" t="s">
        <v>1</v>
      </c>
      <c r="D29" s="67"/>
      <c r="F29" s="52" t="s">
        <v>72</v>
      </c>
      <c r="G29" s="52">
        <f>G28*1.2</f>
        <v>660</v>
      </c>
      <c r="H29" s="10">
        <f>G29/G28</f>
        <v>1.2</v>
      </c>
    </row>
    <row r="30" spans="1:19" s="10" customFormat="1" x14ac:dyDescent="0.25">
      <c r="F30" s="52" t="s">
        <v>73</v>
      </c>
      <c r="G30" s="52"/>
    </row>
    <row r="31" spans="1:19" s="10" customFormat="1" x14ac:dyDescent="0.25">
      <c r="C31" s="70"/>
      <c r="D31" s="70"/>
      <c r="F31" s="70" t="s">
        <v>74</v>
      </c>
      <c r="G31" s="70">
        <f>G29*G30</f>
        <v>0</v>
      </c>
      <c r="H31" s="10" t="e">
        <f>G31/D29</f>
        <v>#DIV/0!</v>
      </c>
    </row>
    <row r="32" spans="1:19" s="10" customFormat="1" x14ac:dyDescent="0.25">
      <c r="C32" s="70"/>
      <c r="D32" s="70"/>
      <c r="F32" s="70" t="s">
        <v>24</v>
      </c>
      <c r="G32" s="70">
        <f>G31*90%</f>
        <v>0</v>
      </c>
    </row>
    <row r="33" spans="3:7" s="10" customFormat="1" x14ac:dyDescent="0.25">
      <c r="C33" s="70"/>
      <c r="D33" s="70"/>
      <c r="F33" s="70" t="s">
        <v>25</v>
      </c>
      <c r="G33" s="70">
        <f>G31*80%</f>
        <v>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>
      <c r="F36" s="10" t="s">
        <v>85</v>
      </c>
      <c r="G36" s="10">
        <v>423</v>
      </c>
    </row>
    <row r="37" spans="3:7" s="10" customFormat="1" x14ac:dyDescent="0.25">
      <c r="F37" s="10" t="s">
        <v>86</v>
      </c>
      <c r="G37" s="10">
        <v>550</v>
      </c>
    </row>
    <row r="38" spans="3:7" s="10" customFormat="1" x14ac:dyDescent="0.25">
      <c r="F38" s="10" t="s">
        <v>87</v>
      </c>
      <c r="G38" s="10">
        <v>660</v>
      </c>
    </row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9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2024-10-16T11:47:07Z</dcterms:modified>
</cp:coreProperties>
</file>