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M\MSME Branch Thane\CONTINUITY PRINTERS PRIVATE LIMITED\"/>
    </mc:Choice>
  </mc:AlternateContent>
  <xr:revisionPtr revIDLastSave="0" documentId="13_ncr:1_{AFD4B287-DCC5-477D-A16D-F97C70C6678F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O26" i="4" l="1"/>
  <c r="O21" i="4"/>
  <c r="O22" i="4"/>
  <c r="O23" i="4"/>
  <c r="O24" i="4"/>
  <c r="O25" i="4"/>
  <c r="O20" i="4"/>
  <c r="P12" i="4"/>
  <c r="Q12" i="4" s="1"/>
  <c r="P11" i="4"/>
  <c r="Q11" i="4" s="1"/>
  <c r="P10" i="4"/>
  <c r="P9" i="4"/>
  <c r="P8" i="4"/>
  <c r="E26" i="4"/>
  <c r="Q5" i="4"/>
  <c r="Q4" i="4"/>
  <c r="J35" i="4"/>
  <c r="J34" i="4"/>
  <c r="J33" i="4"/>
  <c r="J32" i="4"/>
  <c r="V33" i="4"/>
  <c r="V25" i="4"/>
  <c r="V24" i="4"/>
  <c r="V23" i="4"/>
  <c r="V22" i="4"/>
  <c r="R34" i="4"/>
  <c r="R22" i="4"/>
  <c r="R33" i="4"/>
  <c r="R24" i="4"/>
  <c r="R25" i="4"/>
  <c r="R26" i="4"/>
  <c r="R27" i="4"/>
  <c r="R28" i="4"/>
  <c r="R29" i="4"/>
  <c r="R30" i="4"/>
  <c r="R31" i="4"/>
  <c r="R32" i="4"/>
  <c r="J26" i="4"/>
  <c r="P7" i="4" l="1"/>
  <c r="P6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<sst xmlns="http://schemas.openxmlformats.org/spreadsheetml/2006/main" count="45" uniqueCount="32">
  <si>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</si>
  <si>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</si>
  <si>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</si>
  <si>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</si>
  <si>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</si>
  <si>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</si>
  <si>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</si>
  <si>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</si>
  <si>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</si>
  <si>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</si>
  <si>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</si>
  <si>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</si>
  <si>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</si>
  <si>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Commercial Unit No. 11 &amp; 12, 111 &amp; 112, 211 &amp; 212, 2nd Floor, Building No 1, Bhumi World Industrial Park, Old Survey No. 176/4, New/Current Survey No. 88/4, 88/5 &amp; 88/6, Village - Pimplas, Taluka - Bhiwandi,</t>
  </si>
  <si>
    <t>Unit No.</t>
  </si>
  <si>
    <t>Ground</t>
  </si>
  <si>
    <t>First</t>
  </si>
  <si>
    <t>Second</t>
  </si>
  <si>
    <t>ca</t>
  </si>
  <si>
    <t>TOTAL</t>
  </si>
  <si>
    <t>Draft  - 6.50 cr</t>
  </si>
  <si>
    <t>oc - 2017</t>
  </si>
  <si>
    <t>First &amp; Seocond</t>
  </si>
  <si>
    <t>mca</t>
  </si>
  <si>
    <t>23.08.24</t>
  </si>
  <si>
    <t>Rate</t>
  </si>
  <si>
    <t>FMV</t>
  </si>
  <si>
    <t>19.08.24</t>
  </si>
  <si>
    <t>21.02.24</t>
  </si>
  <si>
    <t>ground</t>
  </si>
  <si>
    <t>first</t>
  </si>
  <si>
    <t>17.10.23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</si>
</sst>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0" fillId="0" borderId="0" xfId="0" applyFont="1"/>
    <xf numFmtId="43" fontId="0" fillId="0" borderId="0" xfId="1" applyFont="1"/>
    <xf numFmtId="43" fontId="2" fillId="0" borderId="0" xfId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582297</xdr:colOff>
      <xdr:row>47</xdr:row>
      <xdr:rowOff>125028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363457-1EA8-48D8-9CF4-0DDCB6A3B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16697" cy="86213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534666</xdr:colOff>
      <xdr:row>51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A10718-0304-498B-AAF9-79D5256A3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069066" cy="86213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372718</xdr:colOff>
      <xdr:row>46</xdr:row>
      <xdr:rowOff>48828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36CA21D-EBE5-4E01-A597-C3D6E78B6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07118" cy="8621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439402</xdr:colOff>
      <xdr:row>48</xdr:row>
      <xdr:rowOff>67887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44F861-081E-49EC-9C19-9FCDF4837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73802" cy="868801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286981</xdr:colOff>
      <xdr:row>52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911AF9-6942-4004-ACE1-FDB4DD990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21381" cy="8659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46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780118-C5C2-4EA8-9BA6-0DCE26D16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8582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68DC2C-1D59-4C1B-ABAE-C037A57D8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458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104775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1AE6FC9-6C5F-47C3-95AF-339F76A6A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486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104775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30918C9-B2EA-4178-B10D-09D48B227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4867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H27" sqref="H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10.85546875" customWidth="1"/>
    <col min="15" max="15" width="16.285156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5000</v>
      </c>
      <c r="C2" s="4">
        <f>B2*1.2</f>
        <v>6000</v>
      </c>
      <c r="D2" s="4">
        <f t="shared" ref="D2:D13" si="2">C2*1.2</f>
        <v>7200</v>
      </c>
      <c r="E2" s="5">
        <f t="shared" ref="E2:E13" si="3">R2</f>
        <v>27500000</v>
      </c>
      <c r="F2" s="14">
        <f t="shared" ref="F2:F13" si="4">ROUND((E2/B2),0)</f>
        <v>5500</v>
      </c>
      <c r="G2" s="10">
        <f t="shared" ref="G2:G13" si="5">ROUND((E2/C2),0)</f>
        <v>4583</v>
      </c>
      <c r="H2" s="10">
        <f t="shared" ref="H2:H13" si="6">ROUND((E2/D2),0)</f>
        <v>3819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5000</v>
      </c>
      <c r="R2" s="2">
        <v>27500000</v>
      </c>
      <c r="S2" s="8"/>
      <c r="T2" s="8"/>
    </row>
    <row r="3" spans="1:21" x14ac:dyDescent="0.25">
      <c r="A3" s="4">
        <f t="shared" si="0"/>
        <v>0</v>
      </c>
      <c r="B3" s="4">
        <f t="shared" si="1"/>
        <v>5000</v>
      </c>
      <c r="C3" s="4">
        <f t="shared" ref="C3:C15" si="9">B3*1.2</f>
        <v>6000</v>
      </c>
      <c r="D3" s="4">
        <f t="shared" si="2"/>
        <v>7200</v>
      </c>
      <c r="E3" s="5">
        <f t="shared" si="3"/>
        <v>27300000</v>
      </c>
      <c r="F3" s="14">
        <f t="shared" si="4"/>
        <v>5460</v>
      </c>
      <c r="G3" s="10">
        <f t="shared" si="5"/>
        <v>4550</v>
      </c>
      <c r="H3" s="10">
        <f t="shared" si="6"/>
        <v>3792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5000</v>
      </c>
      <c r="R3" s="2">
        <v>27300000</v>
      </c>
      <c r="S3" s="8"/>
      <c r="T3" s="8"/>
    </row>
    <row r="4" spans="1:21" x14ac:dyDescent="0.25">
      <c r="A4" s="4">
        <f t="shared" si="0"/>
        <v>0</v>
      </c>
      <c r="B4" s="4">
        <f t="shared" si="1"/>
        <v>3476.666666666667</v>
      </c>
      <c r="C4" s="4">
        <f t="shared" si="9"/>
        <v>4172</v>
      </c>
      <c r="D4" s="4">
        <f t="shared" si="2"/>
        <v>5006.3999999999996</v>
      </c>
      <c r="E4" s="5">
        <f t="shared" si="3"/>
        <v>25000000</v>
      </c>
      <c r="F4" s="10">
        <f t="shared" si="4"/>
        <v>7191</v>
      </c>
      <c r="G4" s="10">
        <f t="shared" si="5"/>
        <v>5992</v>
      </c>
      <c r="H4" s="10">
        <f t="shared" si="6"/>
        <v>4994</v>
      </c>
      <c r="I4" s="4" t="e">
        <f>#REF!</f>
        <v>#REF!</v>
      </c>
      <c r="J4" s="4">
        <f t="shared" si="7"/>
        <v>0</v>
      </c>
      <c r="O4">
        <v>0</v>
      </c>
      <c r="P4">
        <v>4172</v>
      </c>
      <c r="Q4">
        <f t="shared" ref="Q4:Q5" si="10">P4/1.2</f>
        <v>3476.666666666667</v>
      </c>
      <c r="R4" s="2">
        <v>25000000</v>
      </c>
      <c r="S4" s="8"/>
      <c r="T4" s="8"/>
    </row>
    <row r="5" spans="1:21" x14ac:dyDescent="0.25">
      <c r="A5" s="4">
        <f t="shared" si="0"/>
        <v>0</v>
      </c>
      <c r="B5" s="4">
        <f t="shared" si="1"/>
        <v>2812.5</v>
      </c>
      <c r="C5" s="4">
        <f t="shared" si="9"/>
        <v>3375</v>
      </c>
      <c r="D5" s="4">
        <f t="shared" si="2"/>
        <v>4050</v>
      </c>
      <c r="E5" s="5">
        <f t="shared" si="3"/>
        <v>30000000</v>
      </c>
      <c r="F5" s="10">
        <f t="shared" si="4"/>
        <v>10667</v>
      </c>
      <c r="G5" s="10">
        <f t="shared" si="5"/>
        <v>8889</v>
      </c>
      <c r="H5" s="10">
        <f t="shared" si="6"/>
        <v>7407</v>
      </c>
      <c r="I5" s="4" t="e">
        <f>#REF!</f>
        <v>#REF!</v>
      </c>
      <c r="J5" s="4">
        <f t="shared" si="7"/>
        <v>0</v>
      </c>
      <c r="O5">
        <v>0</v>
      </c>
      <c r="P5">
        <v>3375</v>
      </c>
      <c r="Q5">
        <f t="shared" si="10"/>
        <v>2812.5</v>
      </c>
      <c r="R5" s="2">
        <v>30000000</v>
      </c>
      <c r="S5" s="8"/>
      <c r="T5" s="8"/>
    </row>
    <row r="6" spans="1:21" x14ac:dyDescent="0.25">
      <c r="A6" s="4">
        <f t="shared" si="0"/>
        <v>0</v>
      </c>
      <c r="B6" s="4">
        <f t="shared" si="1"/>
        <v>2500</v>
      </c>
      <c r="C6" s="4">
        <f t="shared" si="9"/>
        <v>3000</v>
      </c>
      <c r="D6" s="4">
        <f t="shared" si="2"/>
        <v>3600</v>
      </c>
      <c r="E6" s="5">
        <f t="shared" si="3"/>
        <v>28000000</v>
      </c>
      <c r="F6" s="10">
        <f t="shared" si="4"/>
        <v>11200</v>
      </c>
      <c r="G6" s="10">
        <f t="shared" si="5"/>
        <v>9333</v>
      </c>
      <c r="H6" s="10">
        <f t="shared" si="6"/>
        <v>7778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2500</v>
      </c>
      <c r="R6" s="2">
        <v>28000000</v>
      </c>
      <c r="S6" s="8"/>
      <c r="T6" s="8"/>
    </row>
    <row r="7" spans="1:21" x14ac:dyDescent="0.25">
      <c r="A7" s="4">
        <f t="shared" si="0"/>
        <v>0</v>
      </c>
      <c r="B7" s="4">
        <f t="shared" si="1"/>
        <v>3750</v>
      </c>
      <c r="C7" s="4">
        <f t="shared" si="9"/>
        <v>4500</v>
      </c>
      <c r="D7" s="4">
        <f t="shared" si="2"/>
        <v>5400</v>
      </c>
      <c r="E7" s="5">
        <f t="shared" si="3"/>
        <v>16096000</v>
      </c>
      <c r="F7" s="14">
        <f t="shared" si="4"/>
        <v>4292</v>
      </c>
      <c r="G7" s="10">
        <f t="shared" si="5"/>
        <v>3577</v>
      </c>
      <c r="H7" s="10">
        <f t="shared" si="6"/>
        <v>2981</v>
      </c>
      <c r="I7" s="4" t="e">
        <f>#REF!</f>
        <v>#REF!</v>
      </c>
      <c r="J7" s="4" t="str">
        <f t="shared" si="7"/>
        <v>23.08.24</v>
      </c>
      <c r="O7">
        <v>0</v>
      </c>
      <c r="P7">
        <f t="shared" si="8"/>
        <v>0</v>
      </c>
      <c r="Q7">
        <v>3750</v>
      </c>
      <c r="R7" s="2">
        <v>16096000</v>
      </c>
      <c r="S7" s="8" t="s">
        <v>24</v>
      </c>
      <c r="T7" s="8"/>
      <c r="U7" t="s">
        <v>29</v>
      </c>
    </row>
    <row r="8" spans="1:21" x14ac:dyDescent="0.25">
      <c r="A8" s="4">
        <f t="shared" si="0"/>
        <v>0</v>
      </c>
      <c r="B8" s="4">
        <f t="shared" si="1"/>
        <v>1200</v>
      </c>
      <c r="C8" s="4">
        <f t="shared" si="9"/>
        <v>1440</v>
      </c>
      <c r="D8" s="4">
        <f t="shared" si="2"/>
        <v>1728</v>
      </c>
      <c r="E8" s="5">
        <f t="shared" si="3"/>
        <v>4800000</v>
      </c>
      <c r="F8" s="14">
        <f t="shared" si="4"/>
        <v>4000</v>
      </c>
      <c r="G8" s="10">
        <f t="shared" si="5"/>
        <v>3333</v>
      </c>
      <c r="H8" s="10">
        <f t="shared" si="6"/>
        <v>2778</v>
      </c>
      <c r="I8" s="4" t="e">
        <f>#REF!</f>
        <v>#REF!</v>
      </c>
      <c r="J8" s="4" t="str">
        <f t="shared" si="7"/>
        <v>19.08.24</v>
      </c>
      <c r="O8">
        <v>0</v>
      </c>
      <c r="P8">
        <f t="shared" si="8"/>
        <v>0</v>
      </c>
      <c r="Q8">
        <v>1200</v>
      </c>
      <c r="R8" s="2">
        <v>4800000</v>
      </c>
      <c r="S8" s="8" t="s">
        <v>27</v>
      </c>
      <c r="T8" s="8"/>
      <c r="U8" t="s">
        <v>30</v>
      </c>
    </row>
    <row r="9" spans="1:21" x14ac:dyDescent="0.25">
      <c r="A9" s="4">
        <f t="shared" si="0"/>
        <v>0</v>
      </c>
      <c r="B9" s="4">
        <f t="shared" si="1"/>
        <v>2500</v>
      </c>
      <c r="C9" s="4">
        <f t="shared" si="9"/>
        <v>3000</v>
      </c>
      <c r="D9" s="4">
        <f t="shared" si="2"/>
        <v>3600</v>
      </c>
      <c r="E9" s="5">
        <f t="shared" si="3"/>
        <v>16500000</v>
      </c>
      <c r="F9" s="10">
        <f t="shared" si="4"/>
        <v>6600</v>
      </c>
      <c r="G9" s="10">
        <f t="shared" si="5"/>
        <v>5500</v>
      </c>
      <c r="H9" s="10">
        <f t="shared" si="6"/>
        <v>4583</v>
      </c>
      <c r="I9" s="4" t="e">
        <f>#REF!</f>
        <v>#REF!</v>
      </c>
      <c r="J9" s="4" t="str">
        <f t="shared" si="7"/>
        <v>21.02.24</v>
      </c>
      <c r="O9">
        <v>0</v>
      </c>
      <c r="P9">
        <f t="shared" si="8"/>
        <v>0</v>
      </c>
      <c r="Q9">
        <v>2500</v>
      </c>
      <c r="R9" s="2">
        <v>16500000</v>
      </c>
      <c r="S9" s="8" t="s">
        <v>28</v>
      </c>
      <c r="T9" s="8"/>
      <c r="U9" t="s">
        <v>29</v>
      </c>
    </row>
    <row r="10" spans="1:21" x14ac:dyDescent="0.25">
      <c r="A10" s="4">
        <f t="shared" si="0"/>
        <v>0</v>
      </c>
      <c r="B10" s="4">
        <f t="shared" si="1"/>
        <v>2400</v>
      </c>
      <c r="C10" s="4">
        <f t="shared" si="9"/>
        <v>2880</v>
      </c>
      <c r="D10" s="4">
        <f t="shared" si="2"/>
        <v>3456</v>
      </c>
      <c r="E10" s="5">
        <f t="shared" si="3"/>
        <v>15000000</v>
      </c>
      <c r="F10" s="10">
        <f t="shared" si="4"/>
        <v>6250</v>
      </c>
      <c r="G10" s="10">
        <f t="shared" si="5"/>
        <v>5208</v>
      </c>
      <c r="H10" s="10">
        <f t="shared" si="6"/>
        <v>4340</v>
      </c>
      <c r="I10" s="4" t="e">
        <f>#REF!</f>
        <v>#REF!</v>
      </c>
      <c r="J10" s="4" t="str">
        <f t="shared" si="7"/>
        <v>17.10.23</v>
      </c>
      <c r="O10">
        <v>0</v>
      </c>
      <c r="P10">
        <f t="shared" si="8"/>
        <v>0</v>
      </c>
      <c r="Q10">
        <v>2400</v>
      </c>
      <c r="R10" s="2">
        <v>15000000</v>
      </c>
      <c r="S10" s="8" t="s">
        <v>31</v>
      </c>
      <c r="T10" s="8"/>
      <c r="U10" t="s">
        <v>29</v>
      </c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ref="Q8:Q12" si="11">P11/1.2</f>
        <v>0</v>
      </c>
      <c r="R11" s="2">
        <v>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1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5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4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</row>
    <row r="17" spans="5:24" x14ac:dyDescent="0.25">
      <c r="H17" t="s">
        <v>13</v>
      </c>
    </row>
    <row r="19" spans="5:24" x14ac:dyDescent="0.25">
      <c r="H19" t="s">
        <v>14</v>
      </c>
      <c r="I19" t="s">
        <v>2</v>
      </c>
      <c r="J19" t="s">
        <v>18</v>
      </c>
      <c r="N19" t="s">
        <v>25</v>
      </c>
      <c r="O19" t="s">
        <v>26</v>
      </c>
    </row>
    <row r="20" spans="5:24" x14ac:dyDescent="0.25">
      <c r="H20">
        <v>11</v>
      </c>
      <c r="I20" t="s">
        <v>15</v>
      </c>
      <c r="J20" s="16">
        <v>2400</v>
      </c>
      <c r="K20" s="16"/>
      <c r="L20" s="16"/>
      <c r="M20" s="16"/>
      <c r="N20" s="16">
        <v>5000</v>
      </c>
      <c r="O20" s="16">
        <f>N20*J20</f>
        <v>12000000</v>
      </c>
    </row>
    <row r="21" spans="5:24" x14ac:dyDescent="0.25">
      <c r="H21">
        <v>12</v>
      </c>
      <c r="I21" t="s">
        <v>15</v>
      </c>
      <c r="J21" s="16">
        <v>2400</v>
      </c>
      <c r="K21" s="16"/>
      <c r="L21" s="16"/>
      <c r="M21" s="16"/>
      <c r="N21" s="16">
        <v>5000</v>
      </c>
      <c r="O21" s="16">
        <f t="shared" ref="O21:O25" si="22">N21*J21</f>
        <v>12000000</v>
      </c>
      <c r="P21" t="s">
        <v>15</v>
      </c>
      <c r="T21" t="s">
        <v>22</v>
      </c>
    </row>
    <row r="22" spans="5:24" x14ac:dyDescent="0.25">
      <c r="G22" s="6"/>
      <c r="H22" s="15">
        <v>111</v>
      </c>
      <c r="I22" t="s">
        <v>16</v>
      </c>
      <c r="J22" s="16">
        <v>2400</v>
      </c>
      <c r="K22" s="16"/>
      <c r="L22" s="16"/>
      <c r="M22" s="16"/>
      <c r="N22" s="16">
        <v>4500</v>
      </c>
      <c r="O22" s="16">
        <f t="shared" si="22"/>
        <v>10800000</v>
      </c>
      <c r="P22">
        <v>15</v>
      </c>
      <c r="Q22">
        <v>27</v>
      </c>
      <c r="R22">
        <f>Q22*P22</f>
        <v>405</v>
      </c>
      <c r="T22">
        <v>15</v>
      </c>
      <c r="U22">
        <v>27</v>
      </c>
      <c r="V22">
        <f>405*10.764</f>
        <v>4359.42</v>
      </c>
    </row>
    <row r="23" spans="5:24" x14ac:dyDescent="0.25">
      <c r="H23">
        <v>112</v>
      </c>
      <c r="I23" t="s">
        <v>16</v>
      </c>
      <c r="J23" s="16">
        <v>2400</v>
      </c>
      <c r="K23" s="16"/>
      <c r="L23" s="16"/>
      <c r="M23" s="16"/>
      <c r="N23" s="16">
        <v>4500</v>
      </c>
      <c r="O23" s="16">
        <f t="shared" si="22"/>
        <v>10800000</v>
      </c>
      <c r="T23">
        <v>3.8</v>
      </c>
      <c r="U23">
        <v>4.75</v>
      </c>
      <c r="V23">
        <f>18.05*10.764</f>
        <v>194.2902</v>
      </c>
    </row>
    <row r="24" spans="5:24" x14ac:dyDescent="0.25">
      <c r="H24">
        <v>211</v>
      </c>
      <c r="I24" t="s">
        <v>17</v>
      </c>
      <c r="J24" s="16">
        <v>2400</v>
      </c>
      <c r="K24" s="16"/>
      <c r="L24" s="16"/>
      <c r="M24" s="16"/>
      <c r="N24" s="16">
        <v>4500</v>
      </c>
      <c r="O24" s="16">
        <f t="shared" si="22"/>
        <v>10800000</v>
      </c>
      <c r="P24" s="11">
        <v>3.8</v>
      </c>
      <c r="Q24" s="11">
        <v>4.75</v>
      </c>
      <c r="R24">
        <f t="shared" ref="R23:R32" si="23">Q24*P24</f>
        <v>18.05</v>
      </c>
      <c r="T24" s="11">
        <v>3.8</v>
      </c>
      <c r="U24" s="11">
        <v>4.45</v>
      </c>
      <c r="V24">
        <f>16.91*10.764</f>
        <v>182.01924</v>
      </c>
      <c r="W24" s="11"/>
      <c r="X24" s="11"/>
    </row>
    <row r="25" spans="5:24" x14ac:dyDescent="0.25">
      <c r="H25">
        <v>212</v>
      </c>
      <c r="I25" t="s">
        <v>17</v>
      </c>
      <c r="J25" s="16">
        <v>2400</v>
      </c>
      <c r="K25" s="16"/>
      <c r="L25" s="16"/>
      <c r="M25" s="16"/>
      <c r="N25" s="16">
        <v>4500</v>
      </c>
      <c r="O25" s="16">
        <f t="shared" si="22"/>
        <v>10800000</v>
      </c>
      <c r="P25" s="11">
        <v>3.8</v>
      </c>
      <c r="Q25" s="13">
        <v>4.45</v>
      </c>
      <c r="R25">
        <f t="shared" si="23"/>
        <v>16.91</v>
      </c>
      <c r="T25" s="13">
        <v>15</v>
      </c>
      <c r="U25" s="13">
        <v>1.7</v>
      </c>
      <c r="V25">
        <f>25.5*10.764</f>
        <v>274.48199999999997</v>
      </c>
      <c r="W25" s="11"/>
      <c r="X25" s="11"/>
    </row>
    <row r="26" spans="5:24" x14ac:dyDescent="0.25">
      <c r="E26">
        <f>3000*1.2</f>
        <v>3600</v>
      </c>
      <c r="I26" s="6" t="s">
        <v>19</v>
      </c>
      <c r="J26" s="17">
        <f>SUM(J20:J25)</f>
        <v>14400</v>
      </c>
      <c r="K26" s="16"/>
      <c r="L26" s="16"/>
      <c r="M26" s="16"/>
      <c r="N26" s="16"/>
      <c r="O26" s="17">
        <f>SUM(O20:O25)</f>
        <v>67200000</v>
      </c>
      <c r="P26" s="11">
        <v>2.3199999999999998</v>
      </c>
      <c r="Q26" s="11">
        <v>2.6</v>
      </c>
      <c r="R26">
        <f t="shared" si="23"/>
        <v>6.032</v>
      </c>
      <c r="T26" s="11"/>
      <c r="U26" s="11"/>
      <c r="V26" s="11">
        <v>64.930000000000007</v>
      </c>
      <c r="W26" s="11"/>
      <c r="X26" s="11"/>
    </row>
    <row r="27" spans="5:24" x14ac:dyDescent="0.25">
      <c r="P27" s="11">
        <v>1.4</v>
      </c>
      <c r="Q27" s="11">
        <v>1.26</v>
      </c>
      <c r="R27">
        <f t="shared" si="23"/>
        <v>1.7639999999999998</v>
      </c>
      <c r="T27" s="11"/>
      <c r="U27" s="11"/>
      <c r="V27" s="11">
        <v>18.98</v>
      </c>
      <c r="W27" s="11"/>
      <c r="X27" s="11"/>
    </row>
    <row r="28" spans="5:24" x14ac:dyDescent="0.25">
      <c r="P28" s="11">
        <v>1.23</v>
      </c>
      <c r="Q28" s="11">
        <v>1.2</v>
      </c>
      <c r="R28">
        <f t="shared" si="23"/>
        <v>1.476</v>
      </c>
      <c r="T28" s="12"/>
      <c r="U28" s="12"/>
      <c r="V28" s="11">
        <v>15.8</v>
      </c>
      <c r="W28" s="11"/>
      <c r="X28" s="11"/>
    </row>
    <row r="29" spans="5:24" x14ac:dyDescent="0.25">
      <c r="P29" s="11">
        <v>1.3</v>
      </c>
      <c r="Q29" s="11">
        <v>1.1299999999999999</v>
      </c>
      <c r="R29">
        <f t="shared" si="23"/>
        <v>1.4689999999999999</v>
      </c>
      <c r="T29" s="11"/>
      <c r="U29" s="11"/>
      <c r="V29" s="11">
        <v>15.8</v>
      </c>
      <c r="W29" s="11"/>
      <c r="X29" s="11"/>
    </row>
    <row r="30" spans="5:24" x14ac:dyDescent="0.25">
      <c r="P30" s="11">
        <v>1.34</v>
      </c>
      <c r="Q30" s="11">
        <v>1.1299999999999999</v>
      </c>
      <c r="R30">
        <f t="shared" si="23"/>
        <v>1.5142</v>
      </c>
      <c r="T30" s="11"/>
      <c r="U30" s="11"/>
      <c r="V30" s="11">
        <v>15.8</v>
      </c>
      <c r="W30" s="11"/>
      <c r="X30" s="11"/>
    </row>
    <row r="31" spans="5:24" x14ac:dyDescent="0.25">
      <c r="G31" t="s">
        <v>21</v>
      </c>
      <c r="I31" s="6" t="s">
        <v>23</v>
      </c>
      <c r="P31" s="11">
        <v>1.34</v>
      </c>
      <c r="Q31" s="11">
        <v>1.1000000000000001</v>
      </c>
      <c r="R31">
        <f t="shared" si="23"/>
        <v>1.4740000000000002</v>
      </c>
      <c r="T31" s="11"/>
      <c r="U31" s="11"/>
      <c r="V31" s="11">
        <v>15.8</v>
      </c>
      <c r="W31" s="11"/>
      <c r="X31" s="11"/>
    </row>
    <row r="32" spans="5:24" x14ac:dyDescent="0.25">
      <c r="G32" s="11" t="s">
        <v>20</v>
      </c>
      <c r="I32" t="s">
        <v>15</v>
      </c>
      <c r="J32">
        <f>R34</f>
        <v>4900.0871088000004</v>
      </c>
      <c r="P32" s="11">
        <v>1.4</v>
      </c>
      <c r="Q32" s="11">
        <v>1.1000000000000001</v>
      </c>
      <c r="R32">
        <f t="shared" si="23"/>
        <v>1.54</v>
      </c>
      <c r="S32" s="6"/>
      <c r="T32" s="11"/>
      <c r="U32" s="11"/>
      <c r="V32" s="11">
        <v>16.57</v>
      </c>
      <c r="W32" s="11"/>
      <c r="X32" s="11"/>
    </row>
    <row r="33" spans="9:24" x14ac:dyDescent="0.25">
      <c r="I33" t="s">
        <v>16</v>
      </c>
      <c r="J33">
        <f>V33</f>
        <v>5173.8914400000003</v>
      </c>
      <c r="P33" s="11"/>
      <c r="Q33" s="11"/>
      <c r="R33" s="11">
        <f>SUM(R22:R32)</f>
        <v>455.22920000000005</v>
      </c>
      <c r="S33" s="6"/>
      <c r="T33" s="11"/>
      <c r="U33" s="11"/>
      <c r="V33" s="12">
        <f>SUM(V22:V32)</f>
        <v>5173.8914400000003</v>
      </c>
      <c r="W33" s="11"/>
      <c r="X33" s="11"/>
    </row>
    <row r="34" spans="9:24" x14ac:dyDescent="0.25">
      <c r="I34" t="s">
        <v>17</v>
      </c>
      <c r="J34">
        <f>V33</f>
        <v>5173.8914400000003</v>
      </c>
      <c r="Q34" s="11"/>
      <c r="R34" s="12">
        <f>R33*10.764</f>
        <v>4900.0871088000004</v>
      </c>
    </row>
    <row r="35" spans="9:24" x14ac:dyDescent="0.25">
      <c r="J35" s="6">
        <f>SUM(J32:J34)</f>
        <v>15247.869988800001</v>
      </c>
      <c r="Q35" s="11"/>
      <c r="R35" s="11"/>
      <c r="T35" s="6"/>
    </row>
    <row r="36" spans="9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3" sqref="C3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2024-10-11T05:14:09Z</dcterms:modified>
</cp:coreProperties>
</file>