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5" sheetId="40" r:id="rId8"/>
    <sheet name="Sheet4" sheetId="39" r:id="rId9"/>
    <sheet name="Sheet3" sheetId="31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Q2" s="1"/>
  <c r="B2" s="1"/>
  <c r="J2"/>
  <c r="I2"/>
  <c r="E2"/>
  <c r="A2"/>
  <c r="F3" l="1"/>
  <c r="C3"/>
  <c r="F7"/>
  <c r="C7"/>
  <c r="F2"/>
  <c r="C2"/>
  <c r="F6"/>
  <c r="C6"/>
  <c r="F5"/>
  <c r="C5"/>
  <c r="F4"/>
  <c r="C4"/>
  <c r="F8"/>
  <c r="C8"/>
  <c r="J26" i="38"/>
  <c r="J25"/>
  <c r="J24"/>
  <c r="J16"/>
  <c r="J17"/>
  <c r="J18"/>
  <c r="J19"/>
  <c r="J20"/>
  <c r="J21"/>
  <c r="J22"/>
  <c r="J15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G5"/>
  <c r="D5"/>
  <c r="H5" s="1"/>
  <c r="G2"/>
  <c r="D2"/>
  <c r="H2" s="1"/>
  <c r="G3"/>
  <c r="D3"/>
  <c r="H3" s="1"/>
  <c r="G4"/>
  <c r="D4"/>
  <c r="H4" s="1"/>
  <c r="G6"/>
  <c r="D6"/>
  <c r="H6" s="1"/>
  <c r="G7"/>
  <c r="D7"/>
  <c r="H7" s="1"/>
  <c r="J23" i="38"/>
  <c r="J28"/>
  <c r="D9" i="4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C23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<sst xmlns="http://schemas.openxmlformats.org/spreadsheetml/2006/main" count="163" uniqueCount="122">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</sst>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179294</xdr:rowOff>
    </xdr:from>
    <xdr:to>
      <xdr:col>8</xdr:col>
      <xdr:colOff>266700</xdr:colOff>
      <xdr:row>31</xdr:row>
      <xdr:rowOff>81803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294"/>
          <a:ext cx="5107641" cy="58080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0</xdr:rowOff>
    </xdr:from>
    <xdr:to>
      <xdr:col>9</xdr:col>
      <xdr:colOff>390525</xdr:colOff>
      <xdr:row>31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90500"/>
          <a:ext cx="5295900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9</xdr:col>
      <xdr:colOff>514350</xdr:colOff>
      <xdr:row>30</xdr:row>
      <xdr:rowOff>85725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0"/>
          <a:ext cx="5753100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85725</xdr:rowOff>
    </xdr:from>
    <xdr:to>
      <xdr:col>11</xdr:col>
      <xdr:colOff>161925</xdr:colOff>
      <xdr:row>28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85725"/>
          <a:ext cx="6296025" cy="5276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11</xdr:col>
      <xdr:colOff>352425</xdr:colOff>
      <xdr:row>29</xdr:row>
      <xdr:rowOff>123825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0"/>
          <a:ext cx="6257925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29000</v>
      </c>
      <c r="D5" s="56" t="s">
        <v>61</v>
      </c>
      <c r="E5" s="57">
        <f>ROUND(C5/10.764,0)</f>
        <v>2694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5270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23730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21120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26390</v>
      </c>
      <c r="D10" s="56" t="s">
        <v>61</v>
      </c>
      <c r="E10" s="57">
        <f>ROUND(C10/10.764,0)</f>
        <v>2452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1172000</v>
      </c>
      <c r="C17" s="71">
        <v>586</v>
      </c>
      <c r="D17" s="71"/>
      <c r="E17" s="71">
        <f>E10*C17</f>
        <v>1436872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I20" sqref="I20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116</v>
      </c>
      <c r="H15">
        <v>10.5</v>
      </c>
      <c r="I15">
        <v>17.8</v>
      </c>
      <c r="J15">
        <f>H15*I15</f>
        <v>186.9</v>
      </c>
    </row>
    <row r="16" spans="3:19">
      <c r="G16" s="71" t="s">
        <v>117</v>
      </c>
      <c r="H16">
        <v>10.1</v>
      </c>
      <c r="I16">
        <v>8.1</v>
      </c>
      <c r="J16" s="71">
        <f t="shared" ref="J16:J22" si="0">H16*I16</f>
        <v>81.809999999999988</v>
      </c>
    </row>
    <row r="17" spans="7:19">
      <c r="G17" s="71" t="s">
        <v>119</v>
      </c>
      <c r="H17">
        <v>7.8</v>
      </c>
      <c r="I17">
        <v>3.2</v>
      </c>
      <c r="J17" s="71">
        <f t="shared" si="0"/>
        <v>24.96</v>
      </c>
    </row>
    <row r="18" spans="7:19">
      <c r="G18" s="71" t="s">
        <v>120</v>
      </c>
      <c r="H18">
        <v>3.4</v>
      </c>
      <c r="I18">
        <v>5.6</v>
      </c>
      <c r="J18" s="71">
        <f t="shared" si="0"/>
        <v>19.04</v>
      </c>
      <c r="S18" s="114"/>
    </row>
    <row r="19" spans="7:19">
      <c r="G19" s="71" t="s">
        <v>118</v>
      </c>
      <c r="H19">
        <v>10.1</v>
      </c>
      <c r="I19">
        <v>10.1</v>
      </c>
      <c r="J19" s="71">
        <f t="shared" si="0"/>
        <v>102.00999999999999</v>
      </c>
    </row>
    <row r="20" spans="7:19">
      <c r="G20" s="71" t="s">
        <v>118</v>
      </c>
      <c r="H20">
        <v>13.7</v>
      </c>
      <c r="I20">
        <v>10.9</v>
      </c>
      <c r="J20" s="71">
        <f t="shared" si="0"/>
        <v>149.32999999999998</v>
      </c>
    </row>
    <row r="21" spans="7:19">
      <c r="G21" s="71" t="s">
        <v>121</v>
      </c>
      <c r="H21">
        <v>9.1</v>
      </c>
      <c r="I21">
        <v>10.1</v>
      </c>
      <c r="J21" s="71">
        <f t="shared" si="0"/>
        <v>91.91</v>
      </c>
    </row>
    <row r="22" spans="7:19">
      <c r="G22" s="71" t="s">
        <v>121</v>
      </c>
      <c r="H22">
        <v>9.8000000000000007</v>
      </c>
      <c r="I22">
        <v>3.2</v>
      </c>
      <c r="J22" s="71">
        <f t="shared" si="0"/>
        <v>31.360000000000003</v>
      </c>
    </row>
    <row r="23" spans="7:19">
      <c r="J23">
        <f>SUM(J15:J22)</f>
        <v>687.31999999999994</v>
      </c>
    </row>
    <row r="24" spans="7:19">
      <c r="H24">
        <v>10.4</v>
      </c>
      <c r="I24">
        <v>6</v>
      </c>
      <c r="J24">
        <f>I24*H24</f>
        <v>62.400000000000006</v>
      </c>
    </row>
    <row r="25" spans="7:19">
      <c r="H25">
        <v>10.1</v>
      </c>
      <c r="I25">
        <v>6</v>
      </c>
      <c r="J25">
        <f>H25*I25</f>
        <v>60.599999999999994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abSelected="1" workbookViewId="0">
      <selection activeCell="C12" sqref="C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3300</v>
      </c>
      <c r="D3" s="20" t="s">
        <v>98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1300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11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49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16.5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0.16500000000000001</v>
      </c>
      <c r="D11" s="26"/>
      <c r="F11" s="74"/>
      <c r="G11" s="74"/>
    </row>
    <row r="12" spans="1:16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16">
      <c r="A14" s="15" t="s">
        <v>15</v>
      </c>
      <c r="B14" s="18"/>
      <c r="C14" s="19">
        <f>C5</f>
        <v>1300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2970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94</v>
      </c>
      <c r="B18" s="7"/>
      <c r="C18" s="72">
        <v>586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1740420</v>
      </c>
      <c r="D19" s="74" t="s">
        <v>68</v>
      </c>
      <c r="E19" s="29"/>
      <c r="F19" s="74"/>
      <c r="G19" s="74"/>
      <c r="N19" s="10">
        <f>N18*N17</f>
        <v>1372294</v>
      </c>
    </row>
    <row r="20" spans="1:16">
      <c r="A20" s="15"/>
      <c r="B20" s="53">
        <f>C20*90%</f>
        <v>1488059.1</v>
      </c>
      <c r="C20" s="30">
        <f>C19*95%</f>
        <v>1653399</v>
      </c>
      <c r="D20" s="74" t="s">
        <v>24</v>
      </c>
      <c r="E20" s="30"/>
      <c r="F20" s="74"/>
      <c r="G20" s="74"/>
    </row>
    <row r="21" spans="1:16">
      <c r="A21" s="15"/>
      <c r="C21" s="30">
        <f>C19*80%</f>
        <v>1392336</v>
      </c>
      <c r="D21" s="74" t="s">
        <v>25</v>
      </c>
      <c r="E21" s="30"/>
      <c r="F21" s="74"/>
      <c r="G21" s="74"/>
    </row>
    <row r="22" spans="1:16">
      <c r="A22" s="15"/>
      <c r="F22" s="74"/>
      <c r="G22" s="74"/>
      <c r="L22">
        <f>K22*J22</f>
        <v>0</v>
      </c>
    </row>
    <row r="23" spans="1:16">
      <c r="A23" s="31" t="s">
        <v>26</v>
      </c>
      <c r="B23" s="32"/>
      <c r="C23" s="33">
        <f>C4*469</f>
        <v>938000</v>
      </c>
      <c r="D23" s="33">
        <f>D4*D18</f>
        <v>0</v>
      </c>
      <c r="L23" s="71">
        <f t="shared" ref="L23:L31" si="0">K23*J23</f>
        <v>0</v>
      </c>
    </row>
    <row r="24" spans="1:16">
      <c r="A24" s="15" t="s">
        <v>27</v>
      </c>
      <c r="L24" s="71">
        <f t="shared" si="0"/>
        <v>0</v>
      </c>
    </row>
    <row r="25" spans="1:16">
      <c r="A25" s="34" t="s">
        <v>28</v>
      </c>
      <c r="B25" s="16"/>
      <c r="C25" s="30">
        <f>C19*0.025/12</f>
        <v>3625.875</v>
      </c>
      <c r="D25" s="30"/>
      <c r="L25" s="71">
        <f t="shared" si="0"/>
        <v>0</v>
      </c>
    </row>
    <row r="26" spans="1:16">
      <c r="C26" s="30"/>
      <c r="D26" s="30"/>
      <c r="L26" s="71">
        <f t="shared" si="0"/>
        <v>0</v>
      </c>
    </row>
    <row r="27" spans="1:16">
      <c r="C27" s="30"/>
      <c r="D27" s="30"/>
      <c r="L27" s="71">
        <f t="shared" si="0"/>
        <v>0</v>
      </c>
    </row>
    <row r="28" spans="1:16">
      <c r="C28"/>
      <c r="D28"/>
      <c r="L28" s="71">
        <f>SUM(L22:L27)</f>
        <v>0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99</v>
      </c>
      <c r="C39" s="140" t="s">
        <v>100</v>
      </c>
      <c r="D39" s="140" t="s">
        <v>101</v>
      </c>
      <c r="E39" s="121" t="s">
        <v>102</v>
      </c>
      <c r="F39" s="121" t="s">
        <v>104</v>
      </c>
      <c r="G39" s="121" t="s">
        <v>105</v>
      </c>
      <c r="H39" s="121" t="s">
        <v>106</v>
      </c>
      <c r="I39" s="121" t="s">
        <v>107</v>
      </c>
      <c r="J39" s="140" t="s">
        <v>110</v>
      </c>
      <c r="K39" s="140" t="s">
        <v>111</v>
      </c>
      <c r="L39" s="140" t="s">
        <v>112</v>
      </c>
      <c r="M39" s="140" t="s">
        <v>113</v>
      </c>
    </row>
    <row r="40" spans="1:13" ht="18">
      <c r="A40" s="141"/>
      <c r="B40" s="141"/>
      <c r="C40" s="141"/>
      <c r="D40" s="141"/>
      <c r="E40" s="122" t="s">
        <v>103</v>
      </c>
      <c r="F40" s="122" t="s">
        <v>103</v>
      </c>
      <c r="G40" s="122" t="s">
        <v>103</v>
      </c>
      <c r="H40" s="122" t="s">
        <v>103</v>
      </c>
      <c r="I40" s="122" t="s">
        <v>108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109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114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115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N4" sqref="N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902.77777777777794</v>
      </c>
      <c r="C2" s="4">
        <f t="shared" ref="C2:C8" si="2">B2*1.2</f>
        <v>1083.3333333333335</v>
      </c>
      <c r="D2" s="4">
        <f t="shared" ref="D2:D8" si="3">C2*1.2</f>
        <v>1300.0000000000002</v>
      </c>
      <c r="E2" s="5">
        <f t="shared" ref="E2:E8" si="4">R2</f>
        <v>7500000</v>
      </c>
      <c r="F2" s="4">
        <f t="shared" ref="F2:F8" si="5">ROUND((E2/B2),0)</f>
        <v>8308</v>
      </c>
      <c r="G2" s="4">
        <f t="shared" ref="G2:G8" si="6">ROUND((E2/C2),0)</f>
        <v>6923</v>
      </c>
      <c r="H2" s="4">
        <f t="shared" ref="H2:H8" si="7">ROUND((E2/D2),0)</f>
        <v>5769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1300</v>
      </c>
      <c r="P2" s="71">
        <f t="shared" ref="P2:P4" si="10">O2/1.2</f>
        <v>1083.3333333333335</v>
      </c>
      <c r="Q2" s="71">
        <f t="shared" ref="Q2:Q8" si="11">P2/1.2</f>
        <v>902.77777777777794</v>
      </c>
      <c r="R2" s="2">
        <v>7500000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850</v>
      </c>
      <c r="C3" s="4">
        <f t="shared" si="2"/>
        <v>1020</v>
      </c>
      <c r="D3" s="4">
        <f t="shared" si="3"/>
        <v>1224</v>
      </c>
      <c r="E3" s="5">
        <f t="shared" si="4"/>
        <v>5000000</v>
      </c>
      <c r="F3" s="4">
        <f t="shared" si="5"/>
        <v>5882</v>
      </c>
      <c r="G3" s="4">
        <f t="shared" si="6"/>
        <v>4902</v>
      </c>
      <c r="H3" s="4">
        <f t="shared" si="7"/>
        <v>4085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850</v>
      </c>
      <c r="R3" s="2">
        <v>5000000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625</v>
      </c>
      <c r="C4" s="4">
        <f t="shared" si="2"/>
        <v>750</v>
      </c>
      <c r="D4" s="4">
        <f t="shared" si="3"/>
        <v>900</v>
      </c>
      <c r="E4" s="5">
        <f t="shared" si="4"/>
        <v>4200000</v>
      </c>
      <c r="F4" s="4">
        <f t="shared" si="5"/>
        <v>6720</v>
      </c>
      <c r="G4" s="4">
        <f t="shared" si="6"/>
        <v>5600</v>
      </c>
      <c r="H4" s="4">
        <f t="shared" si="7"/>
        <v>4667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900</v>
      </c>
      <c r="P4" s="71">
        <f t="shared" si="10"/>
        <v>750</v>
      </c>
      <c r="Q4" s="71">
        <f t="shared" si="11"/>
        <v>625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2"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:A17" si="13">N9</f>
        <v>0</v>
      </c>
      <c r="B9" s="4">
        <f t="shared" ref="B9:B17" si="14">Q9</f>
        <v>0</v>
      </c>
      <c r="C9" s="4">
        <f t="shared" ref="C9:C17" si="15">B9*1.2</f>
        <v>0</v>
      </c>
      <c r="D9" s="4">
        <f t="shared" ref="D9:D17" si="16">C9*1.2</f>
        <v>0</v>
      </c>
      <c r="E9" s="5">
        <f t="shared" ref="E9:E17" si="17">R9</f>
        <v>0</v>
      </c>
      <c r="F9" s="4" t="e">
        <f t="shared" ref="F9:F17" si="18">ROUND((E9/B9),0)</f>
        <v>#DIV/0!</v>
      </c>
      <c r="G9" s="4" t="e">
        <f t="shared" ref="G9:G17" si="19">ROUND((E9/C9),0)</f>
        <v>#DIV/0!</v>
      </c>
      <c r="H9" s="4" t="e">
        <f t="shared" ref="H9:H17" si="20">ROUND((E9/D9),0)</f>
        <v>#DIV/0!</v>
      </c>
      <c r="I9" s="4">
        <f t="shared" ref="I9:I17" si="21">T9</f>
        <v>0</v>
      </c>
      <c r="J9" s="4">
        <f t="shared" ref="J9:J17" si="22">U9</f>
        <v>0</v>
      </c>
      <c r="K9" s="71"/>
      <c r="L9" s="71"/>
      <c r="M9" s="71"/>
      <c r="N9" s="71"/>
      <c r="O9" s="71">
        <v>0</v>
      </c>
      <c r="P9" s="71">
        <f t="shared" ref="P9" si="23">O9/1.2</f>
        <v>0</v>
      </c>
      <c r="Q9" s="71">
        <f t="shared" ref="Q9:Q17" si="24">P9/1.2</f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ref="P12:P13" si="25">O12/1.2</f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5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 t="shared" ref="P15" si="26">O15/1.2</f>
        <v>0</v>
      </c>
      <c r="Q15" s="71">
        <f t="shared" si="24"/>
        <v>0</v>
      </c>
      <c r="R15" s="2">
        <v>0</v>
      </c>
      <c r="S15" s="2"/>
    </row>
    <row r="16" spans="1:35">
      <c r="A16" s="4">
        <f t="shared" si="13"/>
        <v>0</v>
      </c>
      <c r="B16" s="4">
        <f t="shared" si="14"/>
        <v>0</v>
      </c>
      <c r="C16" s="4">
        <f t="shared" si="15"/>
        <v>0</v>
      </c>
      <c r="D16" s="4">
        <f t="shared" si="16"/>
        <v>0</v>
      </c>
      <c r="E16" s="5">
        <f t="shared" si="17"/>
        <v>0</v>
      </c>
      <c r="F16" s="4" t="e">
        <f t="shared" si="18"/>
        <v>#DIV/0!</v>
      </c>
      <c r="G16" s="4" t="e">
        <f t="shared" si="19"/>
        <v>#DIV/0!</v>
      </c>
      <c r="H16" s="4" t="e">
        <f t="shared" si="20"/>
        <v>#DIV/0!</v>
      </c>
      <c r="I16" s="4">
        <f t="shared" si="21"/>
        <v>0</v>
      </c>
      <c r="J16" s="4">
        <f t="shared" si="2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24"/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7">N19</f>
        <v>0</v>
      </c>
      <c r="B19" s="4">
        <f t="shared" ref="B19" si="28">Q19</f>
        <v>0</v>
      </c>
      <c r="C19" s="4">
        <f t="shared" ref="C19" si="29">B19*1.2</f>
        <v>0</v>
      </c>
      <c r="D19" s="4">
        <f t="shared" ref="D19" si="30">C19*1.2</f>
        <v>0</v>
      </c>
      <c r="E19" s="5">
        <f t="shared" ref="E19" si="31">R19</f>
        <v>0</v>
      </c>
      <c r="F19" s="4" t="e">
        <f t="shared" ref="F19" si="32">ROUND((E19/B19),0)</f>
        <v>#DIV/0!</v>
      </c>
      <c r="G19" s="4" t="e">
        <f t="shared" ref="G19" si="33">ROUND((E19/C19),0)</f>
        <v>#DIV/0!</v>
      </c>
      <c r="H19" s="4" t="e">
        <f t="shared" ref="H19" si="34">ROUND((E19/D19),0)</f>
        <v>#DIV/0!</v>
      </c>
      <c r="I19" s="4">
        <f t="shared" ref="I19:J19" si="35">T19</f>
        <v>0</v>
      </c>
      <c r="J19" s="4">
        <f t="shared" si="35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J25" sqref="J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J5" sqref="J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H31" sqref="H3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Sheet5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2024-10-09T07:07:12Z</dcterms:modified>
</cp:coreProperties>
</file>