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BOB- Bank of Baroda\RO- Regional Office\Meera darade\"/>
    </mc:Choice>
  </mc:AlternateContent>
  <bookViews>
    <workbookView xWindow="0" yWindow="0" windowWidth="15330" windowHeight="426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  <sheet name="Sheet8" sheetId="41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E20" i="23"/>
  <c r="C20" i="23"/>
  <c r="I14" i="38"/>
  <c r="I15" i="38"/>
  <c r="I13" i="38"/>
  <c r="I5" i="38"/>
  <c r="I6" i="38"/>
  <c r="I7" i="38"/>
  <c r="I8" i="38"/>
  <c r="I9" i="38"/>
  <c r="I10" i="38"/>
  <c r="I11" i="38"/>
  <c r="I4" i="38"/>
  <c r="I12" i="38" s="1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B5" i="4" s="1"/>
  <c r="J5" i="4"/>
  <c r="I5" i="4"/>
  <c r="E5" i="4"/>
  <c r="A5" i="4"/>
  <c r="P4" i="4"/>
  <c r="Q4" i="4" s="1"/>
  <c r="B4" i="4" s="1"/>
  <c r="J4" i="4"/>
  <c r="I4" i="4"/>
  <c r="E4" i="4"/>
  <c r="A4" i="4"/>
  <c r="P3" i="4"/>
  <c r="B3" i="4" s="1"/>
  <c r="J3" i="4"/>
  <c r="I3" i="4"/>
  <c r="E3" i="4"/>
  <c r="A3" i="4"/>
  <c r="Q2" i="4"/>
  <c r="B2" i="4" s="1"/>
  <c r="J2" i="4"/>
  <c r="I2" i="4"/>
  <c r="E2" i="4"/>
  <c r="A2" i="4"/>
  <c r="I16" i="38" l="1"/>
  <c r="I18" i="38" s="1"/>
  <c r="C3" i="4"/>
  <c r="D3" i="4" s="1"/>
  <c r="H3" i="4" s="1"/>
  <c r="F3" i="4"/>
  <c r="C7" i="4"/>
  <c r="D7" i="4" s="1"/>
  <c r="H7" i="4" s="1"/>
  <c r="F7" i="4"/>
  <c r="C2" i="4"/>
  <c r="D2" i="4" s="1"/>
  <c r="F2" i="4"/>
  <c r="C6" i="4"/>
  <c r="D6" i="4" s="1"/>
  <c r="F6" i="4"/>
  <c r="C10" i="4"/>
  <c r="D10" i="4" s="1"/>
  <c r="F10" i="4"/>
  <c r="C5" i="4"/>
  <c r="D5" i="4" s="1"/>
  <c r="F5" i="4"/>
  <c r="C9" i="4"/>
  <c r="D9" i="4" s="1"/>
  <c r="H9" i="4" s="1"/>
  <c r="F9" i="4"/>
  <c r="C4" i="4"/>
  <c r="D4" i="4" s="1"/>
  <c r="F4" i="4"/>
  <c r="C8" i="4"/>
  <c r="D8" i="4" s="1"/>
  <c r="H8" i="4" s="1"/>
  <c r="F8" i="4"/>
  <c r="G6" i="4"/>
  <c r="G10" i="4"/>
  <c r="G4" i="4"/>
  <c r="G8" i="4"/>
  <c r="G7" i="4"/>
  <c r="H2" i="4"/>
  <c r="H4" i="4"/>
  <c r="H5" i="4"/>
  <c r="H6" i="4"/>
  <c r="H10" i="4"/>
  <c r="G5" i="4" l="1"/>
  <c r="G3" i="4"/>
  <c r="G9" i="4"/>
  <c r="G2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5" i="4"/>
  <c r="Q15" i="4" s="1"/>
  <c r="B15" i="4" s="1"/>
  <c r="C15" i="4" s="1"/>
  <c r="J15" i="4"/>
  <c r="I15" i="4"/>
  <c r="E15" i="4"/>
  <c r="A15" i="4"/>
  <c r="Q14" i="4"/>
  <c r="B14" i="4" s="1"/>
  <c r="P14" i="4"/>
  <c r="J14" i="4"/>
  <c r="I14" i="4"/>
  <c r="E14" i="4"/>
  <c r="A14" i="4"/>
  <c r="F15" i="4" l="1"/>
  <c r="F11" i="4"/>
  <c r="F12" i="4"/>
  <c r="F13" i="4"/>
  <c r="D11" i="4"/>
  <c r="H11" i="4" s="1"/>
  <c r="G11" i="4"/>
  <c r="G13" i="4"/>
  <c r="D13" i="4"/>
  <c r="H13" i="4" s="1"/>
  <c r="G12" i="4"/>
  <c r="D12" i="4"/>
  <c r="H12" i="4" s="1"/>
  <c r="F14" i="4"/>
  <c r="C14" i="4"/>
  <c r="G15" i="4"/>
  <c r="D15" i="4"/>
  <c r="H15" i="4" s="1"/>
  <c r="N8" i="24"/>
  <c r="N7" i="24"/>
  <c r="N6" i="24"/>
  <c r="N5" i="24"/>
  <c r="G14" i="4" l="1"/>
  <c r="D14" i="4"/>
  <c r="H14" i="4" s="1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<sst xmlns="http://schemas.openxmlformats.org/spreadsheetml/2006/main" count="144" uniqueCount="105">
  <si>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</si>
  <si>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</si>
  <si>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</si>
  <si>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</si>
  <si>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</si>
  <si>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</si>
  <si>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</si>
  <si>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</si>
  <si>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</si>
  <si>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</si>
  <si>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</si>
  <si>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</si>
  <si>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</si>
  <si>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</si>
  <si>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</si>
  <si>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</si>
  <si>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</si>
  <si>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</si>
  <si>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</si>
  <si>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</si>
  <si>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</si>
  <si>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</si>
  <si>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</si>
  <si>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</si>
  <si>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</si>
  <si>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</si>
  <si>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</si>
  <si>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</si>
  <si>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</si>
  <si>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</si>
  <si>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</si>
  <si>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</si>
  <si>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</si>
  <si>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</si>
  <si>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</si>
  <si>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</si>
  <si>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</si>
  <si>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</si>
  <si>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</si>
  <si>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</si>
  <si>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</si>
  <si>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</si>
  <si>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</si>
  <si>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</si>
  <si>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</si>
  <si>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</si>
  <si>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</si>
  <si>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</si>
  <si>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</si>
  <si>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</si>
  <si>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</si>
  <si>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</si>
  <si>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</si>
  <si>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</si>
  <si>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</si>
  <si>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</si>
  <si>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</si>
  <si>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</si>
  <si>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</si>
  <si>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</si>
  <si>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</si>
  <si>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</si>
  <si>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</si>
  <si>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</si>
  <si>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</si>
  <si>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</si>
  <si>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</si>
  <si>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</si>
  <si>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</si>
  <si>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</si>
  <si>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</si>
  <si>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</si>
  <si>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</si>
  <si>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</si>
  <si>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</si>
  <si>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</si>
  <si>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</si>
  <si>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</si>
  <si>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</si>
  <si>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</si>
  <si>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</si>
  <si>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</si>
  <si>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</si>
  <si>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</si>
  <si>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</si>
  <si>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</si>
  <si>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</si>
  <si>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</si>
  <si>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</si>
  <si>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</si>
  <si>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</si>
  <si>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</si>
  <si>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</si>
  <si>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</si>
  <si>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</si>
  <si>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</si>
  <si>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</si>
  <si>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</si>
  <si>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</si>
  <si>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</si>
  <si>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bed</t>
  </si>
  <si>
    <t>kitchen</t>
  </si>
  <si>
    <t>Tiolet</t>
  </si>
  <si>
    <t>balcony</t>
  </si>
  <si>
    <t>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</si>
</sst>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152400</xdr:rowOff>
    </xdr:from>
    <xdr:to>
      <xdr:col>17</xdr:col>
      <xdr:colOff>351088</xdr:colOff>
      <xdr:row>31</xdr:row>
      <xdr:rowOff>123114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42900"/>
          <a:ext cx="10695238" cy="56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57978</xdr:colOff>
      <xdr:row>5</xdr:row>
      <xdr:rowOff>91108</xdr:rowOff>
    </xdr:from>
    <xdr:to>
      <xdr:col>14</xdr:col>
      <xdr:colOff>272828</xdr:colOff>
      <xdr:row>25</xdr:row>
      <xdr:rowOff>70596</xdr:rowOff>
    </xdr:to>
    <xdr:pic>
      <xdr:nvPicPr>
        <xdr:cNvPr id="5" name="Picture 4" descr="C:\Users\COMP\Downloads\WhatsApp Image 2023-08-08 at 5.31.4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2543" y="1043608"/>
          <a:ext cx="5731068" cy="378948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9</xdr:row>
      <xdr:rowOff>177312</xdr:rowOff>
    </xdr:from>
    <xdr:to>
      <xdr:col>12</xdr:col>
      <xdr:colOff>423785</xdr:colOff>
      <xdr:row>28</xdr:row>
      <xdr:rowOff>74167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49" y="1891812"/>
          <a:ext cx="5738736" cy="351635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366347</xdr:colOff>
      <xdr:row>3</xdr:row>
      <xdr:rowOff>36634</xdr:rowOff>
    </xdr:from>
    <xdr:to>
      <xdr:col>12</xdr:col>
      <xdr:colOff>27986</xdr:colOff>
      <xdr:row>23</xdr:row>
      <xdr:rowOff>139696</xdr:rowOff>
    </xdr:to>
    <xdr:pic>
      <xdr:nvPicPr>
        <xdr:cNvPr id="5" name="Picture 4" descr="C:\Users\COMP\Downloads\WhatsApp Image 2023-08-08 at 5.31.0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2616" y="608134"/>
          <a:ext cx="5742985" cy="391306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workbookViewId="0">
      <selection activeCell="C14" sqref="C14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36405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34370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34370</v>
      </c>
      <c r="D5" s="56" t="s">
        <v>61</v>
      </c>
      <c r="E5" s="57">
        <f>ROUND(C5/10.764,0)</f>
        <v>3193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12000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22370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22370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34370</v>
      </c>
      <c r="D10" s="56" t="s">
        <v>61</v>
      </c>
      <c r="E10" s="57">
        <f>ROUND(C10/10.764,0)</f>
        <v>3193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1277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4077461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14"/>
  <sheetViews>
    <sheetView workbookViewId="0">
      <selection activeCell="I10" sqref="I10"/>
    </sheetView>
  </sheetViews>
  <sheetFormatPr defaultRowHeight="15"/>
  <sheetData>
    <row r="3" spans="6:9">
      <c r="F3" s="71"/>
    </row>
    <row r="4" spans="6:9">
      <c r="F4" s="71"/>
      <c r="I4" s="71"/>
    </row>
    <row r="5" spans="6:9">
      <c r="F5" s="71"/>
      <c r="I5" s="71"/>
    </row>
    <row r="6" spans="6:9">
      <c r="F6" s="71"/>
      <c r="I6" s="71"/>
    </row>
    <row r="7" spans="6:9">
      <c r="F7" s="71"/>
      <c r="I7" s="71"/>
    </row>
    <row r="8" spans="6:9">
      <c r="F8" s="71"/>
      <c r="I8" s="71"/>
    </row>
    <row r="9" spans="6:9">
      <c r="F9" s="71"/>
      <c r="I9" s="71"/>
    </row>
    <row r="10" spans="6:9">
      <c r="F10" s="71"/>
      <c r="I10" s="71"/>
    </row>
    <row r="13" spans="6:9">
      <c r="F13" s="71"/>
      <c r="I13" s="71"/>
    </row>
    <row r="14" spans="6:9">
      <c r="I14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F13" sqref="F1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1161</v>
      </c>
      <c r="D18" s="72"/>
      <c r="E18" s="73"/>
      <c r="F18" s="74"/>
      <c r="G18" s="74"/>
    </row>
    <row r="19" spans="1:7">
      <c r="A19" s="15"/>
      <c r="B19" s="6"/>
      <c r="C19" s="29">
        <f>C18*C16</f>
        <v>6269400</v>
      </c>
      <c r="D19" s="74" t="s">
        <v>68</v>
      </c>
      <c r="E19" s="29"/>
      <c r="F19" s="74" t="s">
        <v>68</v>
      </c>
      <c r="G19" s="74"/>
    </row>
    <row r="20" spans="1:7">
      <c r="A20" s="15"/>
      <c r="B20" s="60">
        <f>C20*80%</f>
        <v>4764744</v>
      </c>
      <c r="C20" s="30">
        <f>C19*95%</f>
        <v>5955930</v>
      </c>
      <c r="D20" s="74" t="s">
        <v>24</v>
      </c>
      <c r="E20" s="30">
        <f>C20*90%</f>
        <v>5360337</v>
      </c>
      <c r="F20" s="74" t="s">
        <v>24</v>
      </c>
      <c r="G20" s="74"/>
    </row>
    <row r="21" spans="1:7">
      <c r="A21" s="15"/>
      <c r="C21" s="30">
        <f>C19*80%</f>
        <v>5015520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2322000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13061.25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U10" sqref="U1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0</v>
      </c>
      <c r="C2" s="4">
        <f t="shared" ref="C2:C10" si="2">B2*1.2</f>
        <v>0</v>
      </c>
      <c r="D2" s="4">
        <f t="shared" ref="D2:D10" si="3">C2*1.2</f>
        <v>0</v>
      </c>
      <c r="E2" s="5">
        <f t="shared" ref="E2:E10" si="4">R2</f>
        <v>5400000</v>
      </c>
      <c r="F2" s="4" t="e">
        <f t="shared" ref="F2:F10" si="5">ROUND((E2/B2),0)</f>
        <v>#DIV/0!</v>
      </c>
      <c r="G2" s="4" t="e">
        <f t="shared" ref="G2:G10" si="6">ROUND((E2/C2),0)</f>
        <v>#DIV/0!</v>
      </c>
      <c r="H2" s="4" t="e">
        <f t="shared" ref="H2:H10" si="7">ROUND((E2/D2),0)</f>
        <v>#DIV/0!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f t="shared" ref="Q2:Q10" si="10">P2/1.2</f>
        <v>0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1111.1111111111113</v>
      </c>
      <c r="C7" s="4">
        <f t="shared" si="2"/>
        <v>1333.3333333333335</v>
      </c>
      <c r="D7" s="4">
        <f t="shared" si="3"/>
        <v>1600.0000000000002</v>
      </c>
      <c r="E7" s="5">
        <f t="shared" si="4"/>
        <v>5120000</v>
      </c>
      <c r="F7" s="4">
        <f t="shared" si="5"/>
        <v>4608</v>
      </c>
      <c r="G7" s="4">
        <f t="shared" si="6"/>
        <v>3840</v>
      </c>
      <c r="H7" s="4">
        <f t="shared" si="7"/>
        <v>3200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1600</v>
      </c>
      <c r="P7" s="71">
        <f t="shared" ref="P7:P8" si="11">O7/1.2</f>
        <v>1333.3333333333335</v>
      </c>
      <c r="Q7" s="71">
        <f t="shared" si="10"/>
        <v>1111.1111111111113</v>
      </c>
      <c r="R7" s="2">
        <v>5120000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zoomScaleNormal="100" workbookViewId="0">
      <selection activeCell="H5" sqref="H5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6" zoomScale="115" zoomScaleNormal="11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8" workbookViewId="0">
      <selection activeCell="H18" sqref="H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zoomScale="115" zoomScaleNormal="115" workbookViewId="0">
      <selection activeCell="J8" sqref="J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I23"/>
  <sheetViews>
    <sheetView workbookViewId="0">
      <selection activeCell="M15" sqref="M15"/>
    </sheetView>
  </sheetViews>
  <sheetFormatPr defaultRowHeight="15"/>
  <sheetData>
    <row r="4" spans="6:9">
      <c r="F4" s="71" t="s">
        <v>99</v>
      </c>
      <c r="G4">
        <v>21.3</v>
      </c>
      <c r="H4">
        <v>10.4</v>
      </c>
      <c r="I4">
        <f>G4*H4</f>
        <v>221.52</v>
      </c>
    </row>
    <row r="5" spans="6:9">
      <c r="F5" s="71" t="s">
        <v>100</v>
      </c>
      <c r="G5">
        <v>12.2</v>
      </c>
      <c r="H5">
        <v>9.5</v>
      </c>
      <c r="I5" s="71">
        <f t="shared" ref="I5:I11" si="0">G5*H5</f>
        <v>115.89999999999999</v>
      </c>
    </row>
    <row r="6" spans="6:9">
      <c r="F6" s="71" t="s">
        <v>100</v>
      </c>
      <c r="G6">
        <v>12.6</v>
      </c>
      <c r="H6">
        <v>11.11</v>
      </c>
      <c r="I6" s="71">
        <f t="shared" si="0"/>
        <v>139.98599999999999</v>
      </c>
    </row>
    <row r="7" spans="6:9">
      <c r="F7" s="71" t="s">
        <v>101</v>
      </c>
      <c r="G7">
        <v>11.9</v>
      </c>
      <c r="H7">
        <v>9.1</v>
      </c>
      <c r="I7" s="71">
        <f t="shared" si="0"/>
        <v>108.28999999999999</v>
      </c>
    </row>
    <row r="8" spans="6:9">
      <c r="F8" s="71" t="s">
        <v>102</v>
      </c>
      <c r="G8">
        <v>6.5</v>
      </c>
      <c r="H8">
        <v>4.4000000000000004</v>
      </c>
      <c r="I8" s="71">
        <f t="shared" si="0"/>
        <v>28.6</v>
      </c>
    </row>
    <row r="9" spans="6:9">
      <c r="F9" s="71" t="s">
        <v>102</v>
      </c>
      <c r="G9">
        <v>5.5</v>
      </c>
      <c r="H9">
        <v>3.1</v>
      </c>
      <c r="I9" s="71">
        <f t="shared" si="0"/>
        <v>17.05</v>
      </c>
    </row>
    <row r="10" spans="6:9">
      <c r="F10" s="71" t="s">
        <v>104</v>
      </c>
      <c r="G10">
        <v>10.3</v>
      </c>
      <c r="H10">
        <v>4.0999999999999996</v>
      </c>
      <c r="I10" s="71">
        <f t="shared" si="0"/>
        <v>42.23</v>
      </c>
    </row>
    <row r="11" spans="6:9">
      <c r="F11" s="71" t="s">
        <v>104</v>
      </c>
      <c r="G11">
        <v>4.3</v>
      </c>
      <c r="H11">
        <v>3.1</v>
      </c>
      <c r="I11" s="71">
        <f t="shared" si="0"/>
        <v>13.33</v>
      </c>
    </row>
    <row r="12" spans="6:9">
      <c r="F12" s="71"/>
      <c r="I12" s="71">
        <f>SUM(I4:I11)</f>
        <v>686.90600000000006</v>
      </c>
    </row>
    <row r="13" spans="6:9">
      <c r="F13" s="71" t="s">
        <v>103</v>
      </c>
      <c r="G13">
        <v>10.4</v>
      </c>
      <c r="H13">
        <v>5.2</v>
      </c>
      <c r="I13">
        <f>G13*H13</f>
        <v>54.080000000000005</v>
      </c>
    </row>
    <row r="14" spans="6:9">
      <c r="F14" s="71" t="s">
        <v>103</v>
      </c>
      <c r="G14">
        <v>3.3</v>
      </c>
      <c r="H14">
        <v>8.5</v>
      </c>
      <c r="I14" s="71">
        <f t="shared" ref="I14:I15" si="1">G14*H14</f>
        <v>28.049999999999997</v>
      </c>
    </row>
    <row r="15" spans="6:9">
      <c r="F15" s="71" t="s">
        <v>103</v>
      </c>
      <c r="G15">
        <v>11.1</v>
      </c>
      <c r="H15">
        <v>3.3</v>
      </c>
      <c r="I15" s="71">
        <f t="shared" si="1"/>
        <v>36.629999999999995</v>
      </c>
    </row>
    <row r="16" spans="6:9">
      <c r="F16" s="71"/>
      <c r="I16" s="71">
        <f>SUM(I13:I15)</f>
        <v>118.75999999999999</v>
      </c>
    </row>
    <row r="18" spans="9:9">
      <c r="I18">
        <f>I12+I16</f>
        <v>805.66600000000005</v>
      </c>
    </row>
    <row r="21" spans="9:9">
      <c r="I21" s="115"/>
    </row>
    <row r="23" spans="9:9">
      <c r="I23" s="1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2024-10-09T06:40:54Z</dcterms:modified>
</cp:coreProperties>
</file>