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Vile Parle (W) Branch\Zeeshan Abdul Karim Shaikh\"/>
    </mc:Choice>
  </mc:AlternateContent>
  <xr:revisionPtr revIDLastSave="0" documentId="13_ncr:1_{FF156611-CED1-418D-9BD6-74D76F0FDBEB}" xr6:coauthVersionLast="45" xr6:coauthVersionMax="47" xr10:uidLastSave="{00000000-0000-0000-0000-000000000000}"/>
  <bookViews>
    <workbookView xWindow="-120" yWindow="-120" windowWidth="29040" windowHeight="15720" tabRatio="932" firstSheet="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4"/>
  <c r="C6" i="4"/>
  <c r="Q6" i="4"/>
  <c r="P6" i="4"/>
  <c r="P2" i="4"/>
  <c r="Q2" i="4" s="1"/>
  <c r="P5" i="4"/>
  <c r="Q5" i="4" s="1"/>
  <c r="C4" i="4"/>
  <c r="C3" i="4"/>
  <c r="Q4" i="4"/>
  <c r="P4" i="4"/>
  <c r="Q3" i="4"/>
  <c r="P3" i="4"/>
  <c r="C5" i="25" l="1"/>
  <c r="C4" i="25"/>
  <c r="C3" i="25"/>
  <c r="B3" i="4"/>
  <c r="D3" i="4" s="1"/>
  <c r="B6" i="4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<sst xmlns="http://schemas.openxmlformats.org/spreadsheetml/2006/main" count="132" uniqueCount="90">
  <si>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</si>
  <si>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</si>
  <si>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</si>
  <si>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</si>
  <si>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</si>
  <si>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</si>
  <si>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</si>
  <si>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</si>
  <si>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</si>
  <si>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</si>
  <si>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</si>
  <si>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</si>
  <si>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</si>
  <si>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</si>
  <si>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</si>
  <si>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</si>
  <si>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</si>
  <si>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</si>
  <si>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</si>
  <si>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</si>
  <si>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</si>
  <si>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</si>
  <si>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</si>
  <si>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</si>
  <si>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</si>
  <si>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</si>
  <si>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</si>
  <si>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</si>
  <si>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</si>
  <si>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</si>
  <si>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</si>
  <si>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</si>
  <si>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</si>
  <si>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</si>
  <si>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</si>
  <si>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</si>
  <si>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</si>
  <si>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</si>
  <si>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</si>
  <si>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</si>
  <si>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</si>
  <si>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</si>
  <si>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</si>
  <si>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</si>
  <si>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</si>
  <si>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</si>
  <si>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</si>
  <si>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</si>
  <si>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</si>
  <si>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</si>
  <si>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</si>
  <si>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</si>
  <si>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</si>
  <si>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</si>
  <si>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</si>
  <si>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</si>
  <si>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</si>
  <si>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</si>
  <si>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</si>
  <si>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</si>
  <si>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</si>
  <si>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</si>
  <si>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</si>
  <si>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</si>
  <si>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</si>
  <si>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</si>
  <si>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</si>
  <si>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</si>
  <si>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</si>
  <si>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</si>
  <si>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</si>
  <si>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</si>
  <si>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</si>
  <si>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</si>
  <si>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</si>
  <si>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</si>
  <si>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</si>
  <si>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</si>
  <si>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</si>
  <si>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</si>
  <si>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</si>
  <si>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</si>
  <si>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</si>
  <si>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</si>
  <si>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IGR-27.06.24</t>
  </si>
  <si>
    <t>IGR-14.06.24</t>
  </si>
  <si>
    <t>IGR-31.05.24</t>
  </si>
  <si>
    <t>IGR-30.01.24</t>
  </si>
  <si>
    <t>IGR-21.12.23</t>
  </si>
  <si>
    <t>03.10.2024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</si>
</sst>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9B59DA-FC5B-4113-812F-C1859809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E1B18-A0A6-4657-8D61-98A1A1E2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431F2-91E4-465E-9F5A-D074B9C2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2041E-3A09-4920-8CD5-AEAC5BF9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50701-4FF6-4C0E-AB23-C0B8B97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99BA8-E015-4487-8C05-7AABCE0C3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87CE9-90CF-42C9-8EB5-6402462CE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75BAE-0148-4ADF-8EA6-365F425B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15000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18000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737</v>
      </c>
      <c r="D18" s="24"/>
    </row>
    <row r="19" spans="1:5" x14ac:dyDescent="0.25">
      <c r="A19" s="15" t="s">
        <v>73</v>
      </c>
      <c r="B19" s="6"/>
      <c r="C19" s="30">
        <f>C18*C16</f>
        <v>13266000</v>
      </c>
      <c r="D19" s="72"/>
      <c r="E19" s="65"/>
    </row>
    <row r="20" spans="1:5" x14ac:dyDescent="0.25">
      <c r="A20" s="15" t="s">
        <v>24</v>
      </c>
      <c r="C20" s="31">
        <f>C19*90%</f>
        <v>11939400</v>
      </c>
      <c r="D20" s="30"/>
      <c r="E20" s="65"/>
    </row>
    <row r="21" spans="1:5" x14ac:dyDescent="0.25">
      <c r="A21" s="15" t="s">
        <v>25</v>
      </c>
      <c r="C21" s="31">
        <f>C19*80%</f>
        <v>10612800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2211000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27637.5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topLeftCell="E1" workbookViewId="0">
      <selection activeCell="F5" sqref="F5:H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737.13829090909076</v>
      </c>
      <c r="C2" s="4">
        <f>B2*1.1</f>
        <v>810.8521199999999</v>
      </c>
      <c r="D2" s="4">
        <f t="shared" ref="D2:D16" si="1">C2*1.2</f>
        <v>973.02254399999981</v>
      </c>
      <c r="E2" s="5">
        <f t="shared" ref="E2:E16" si="2">R2</f>
        <v>13000000</v>
      </c>
      <c r="F2" s="74">
        <f t="shared" ref="F2:F15" si="3">ROUND((E2/B2),0)</f>
        <v>17636</v>
      </c>
      <c r="G2" s="74">
        <f t="shared" ref="G2:G15" si="4">ROUND((E2/C2),0)</f>
        <v>16033</v>
      </c>
      <c r="H2" s="74">
        <f t="shared" ref="H2:H15" si="5">ROUND((E2/D2),0)</f>
        <v>13360</v>
      </c>
      <c r="I2" s="74">
        <f t="shared" ref="I2:I15" si="6">T2</f>
        <v>0</v>
      </c>
      <c r="J2" s="74">
        <f t="shared" ref="J2:J15" si="7">U2</f>
        <v>0</v>
      </c>
      <c r="K2" s="7"/>
      <c r="L2" s="7"/>
      <c r="M2" s="7"/>
      <c r="N2" s="7"/>
      <c r="O2" s="7">
        <v>0</v>
      </c>
      <c r="P2" s="7">
        <f>75.33*10.764</f>
        <v>810.8521199999999</v>
      </c>
      <c r="Q2" s="7">
        <f>P2/1.1</f>
        <v>737.13829090909076</v>
      </c>
      <c r="R2" s="75">
        <v>13000000</v>
      </c>
      <c r="S2" s="75" t="s">
        <v>87</v>
      </c>
    </row>
    <row r="3" spans="1:19" x14ac:dyDescent="0.25">
      <c r="A3" s="4">
        <v>2</v>
      </c>
      <c r="B3" s="4">
        <f t="shared" si="0"/>
        <v>737.13829090909076</v>
      </c>
      <c r="C3" s="4">
        <f>B3*1.1</f>
        <v>810.8521199999999</v>
      </c>
      <c r="D3" s="4">
        <f t="shared" si="1"/>
        <v>973.02254399999981</v>
      </c>
      <c r="E3" s="5">
        <f t="shared" si="2"/>
        <v>11500000</v>
      </c>
      <c r="F3" s="4">
        <f t="shared" si="3"/>
        <v>15601</v>
      </c>
      <c r="G3" s="4">
        <f t="shared" si="4"/>
        <v>14183</v>
      </c>
      <c r="H3" s="4">
        <f t="shared" si="5"/>
        <v>11819</v>
      </c>
      <c r="I3" s="4">
        <f t="shared" si="6"/>
        <v>0</v>
      </c>
      <c r="J3" s="4">
        <f t="shared" si="7"/>
        <v>0</v>
      </c>
      <c r="O3">
        <v>0</v>
      </c>
      <c r="P3">
        <f>75.33*10.764</f>
        <v>810.8521199999999</v>
      </c>
      <c r="Q3">
        <f>P3/1.1</f>
        <v>737.13829090909076</v>
      </c>
      <c r="R3" s="2">
        <v>11500000</v>
      </c>
      <c r="S3" s="2" t="s">
        <v>84</v>
      </c>
    </row>
    <row r="4" spans="1:19" x14ac:dyDescent="0.25">
      <c r="A4" s="4">
        <v>3</v>
      </c>
      <c r="B4" s="4">
        <f t="shared" si="0"/>
        <v>863.95778181818173</v>
      </c>
      <c r="C4" s="4">
        <f>B4*1.1</f>
        <v>950.35356000000002</v>
      </c>
      <c r="D4" s="4">
        <f t="shared" si="1"/>
        <v>1140.424272</v>
      </c>
      <c r="E4" s="5">
        <f t="shared" si="2"/>
        <v>21000000</v>
      </c>
      <c r="F4" s="4">
        <f t="shared" si="3"/>
        <v>24307</v>
      </c>
      <c r="G4" s="4">
        <f t="shared" si="4"/>
        <v>22097</v>
      </c>
      <c r="H4" s="4">
        <f t="shared" si="5"/>
        <v>18414</v>
      </c>
      <c r="I4" s="4">
        <f t="shared" si="6"/>
        <v>0</v>
      </c>
      <c r="J4" s="4">
        <f t="shared" si="7"/>
        <v>0</v>
      </c>
      <c r="O4">
        <v>0</v>
      </c>
      <c r="P4">
        <f>88.29*10.764</f>
        <v>950.35356000000002</v>
      </c>
      <c r="Q4">
        <f>P4/1.1</f>
        <v>863.95778181818173</v>
      </c>
      <c r="R4" s="2">
        <v>21000000</v>
      </c>
      <c r="S4" s="2" t="s">
        <v>85</v>
      </c>
    </row>
    <row r="5" spans="1:19" x14ac:dyDescent="0.25">
      <c r="A5" s="4">
        <v>4</v>
      </c>
      <c r="B5" s="4">
        <f t="shared" si="0"/>
        <v>737.13829090909076</v>
      </c>
      <c r="C5" s="4">
        <f>B5*1.1</f>
        <v>810.8521199999999</v>
      </c>
      <c r="D5" s="4">
        <f t="shared" si="1"/>
        <v>973.02254399999981</v>
      </c>
      <c r="E5" s="5">
        <f t="shared" si="2"/>
        <v>13000000</v>
      </c>
      <c r="F5" s="74">
        <f t="shared" si="3"/>
        <v>17636</v>
      </c>
      <c r="G5" s="74">
        <f t="shared" si="4"/>
        <v>16033</v>
      </c>
      <c r="H5" s="74">
        <f t="shared" si="5"/>
        <v>13360</v>
      </c>
      <c r="I5" s="74">
        <f t="shared" si="6"/>
        <v>0</v>
      </c>
      <c r="J5" s="74">
        <f t="shared" si="7"/>
        <v>0</v>
      </c>
      <c r="K5" s="7"/>
      <c r="L5" s="7"/>
      <c r="M5" s="7"/>
      <c r="N5" s="7"/>
      <c r="O5" s="7">
        <v>0</v>
      </c>
      <c r="P5" s="7">
        <f>75.33*10.764</f>
        <v>810.8521199999999</v>
      </c>
      <c r="Q5" s="7">
        <f>P5/1.1</f>
        <v>737.13829090909076</v>
      </c>
      <c r="R5" s="75">
        <v>13000000</v>
      </c>
      <c r="S5" s="75" t="s">
        <v>86</v>
      </c>
    </row>
    <row r="6" spans="1:19" x14ac:dyDescent="0.25">
      <c r="A6" s="4">
        <v>5</v>
      </c>
      <c r="B6" s="4">
        <f t="shared" si="0"/>
        <v>864.05563636363627</v>
      </c>
      <c r="C6" s="4">
        <f>B6*1.1</f>
        <v>950.46119999999996</v>
      </c>
      <c r="D6" s="4">
        <f t="shared" si="1"/>
        <v>1140.5534399999999</v>
      </c>
      <c r="E6" s="5">
        <f t="shared" si="2"/>
        <v>16000000</v>
      </c>
      <c r="F6" s="4">
        <f t="shared" si="3"/>
        <v>18517</v>
      </c>
      <c r="G6" s="4">
        <f t="shared" si="4"/>
        <v>16834</v>
      </c>
      <c r="H6" s="4">
        <f t="shared" si="5"/>
        <v>14028</v>
      </c>
      <c r="I6" s="4">
        <f t="shared" si="6"/>
        <v>0</v>
      </c>
      <c r="J6" s="4">
        <f t="shared" si="7"/>
        <v>0</v>
      </c>
      <c r="O6">
        <v>0</v>
      </c>
      <c r="P6">
        <f>88.3*10.764</f>
        <v>950.46119999999996</v>
      </c>
      <c r="Q6">
        <f>P6/1.1</f>
        <v>864.05563636363627</v>
      </c>
      <c r="R6" s="2">
        <v>16000000</v>
      </c>
      <c r="S6" s="2" t="s">
        <v>88</v>
      </c>
    </row>
    <row r="7" spans="1:19" x14ac:dyDescent="0.25">
      <c r="A7" s="4">
        <v>6</v>
      </c>
      <c r="B7" s="4">
        <f t="shared" si="0"/>
        <v>737</v>
      </c>
      <c r="C7" s="4">
        <f t="shared" ref="C7:C16" si="8">B7*1.2</f>
        <v>884.4</v>
      </c>
      <c r="D7" s="4">
        <f t="shared" si="1"/>
        <v>1061.28</v>
      </c>
      <c r="E7" s="5">
        <f t="shared" si="2"/>
        <v>18000000</v>
      </c>
      <c r="F7" s="4">
        <f t="shared" si="3"/>
        <v>24423</v>
      </c>
      <c r="G7" s="4">
        <f t="shared" si="4"/>
        <v>20353</v>
      </c>
      <c r="H7" s="4">
        <f t="shared" si="5"/>
        <v>16961</v>
      </c>
      <c r="I7" s="4">
        <f t="shared" si="6"/>
        <v>0</v>
      </c>
      <c r="J7" s="4">
        <f t="shared" si="7"/>
        <v>0</v>
      </c>
      <c r="O7">
        <v>0</v>
      </c>
      <c r="P7">
        <f t="shared" ref="P7:P10" si="9">O7/1.2</f>
        <v>0</v>
      </c>
      <c r="Q7">
        <v>737</v>
      </c>
      <c r="R7" s="2">
        <v>18000000</v>
      </c>
      <c r="S7" s="2"/>
    </row>
    <row r="8" spans="1:19" x14ac:dyDescent="0.25">
      <c r="A8" s="4">
        <v>7</v>
      </c>
      <c r="B8" s="4">
        <f t="shared" si="0"/>
        <v>737</v>
      </c>
      <c r="C8" s="4">
        <f t="shared" si="8"/>
        <v>884.4</v>
      </c>
      <c r="D8" s="4">
        <f t="shared" si="1"/>
        <v>1061.28</v>
      </c>
      <c r="E8" s="5">
        <f t="shared" si="2"/>
        <v>16400000</v>
      </c>
      <c r="F8" s="74">
        <f t="shared" si="3"/>
        <v>22252</v>
      </c>
      <c r="G8" s="74">
        <f t="shared" si="4"/>
        <v>18544</v>
      </c>
      <c r="H8" s="74">
        <f t="shared" si="5"/>
        <v>15453</v>
      </c>
      <c r="I8" s="74">
        <f t="shared" si="6"/>
        <v>0</v>
      </c>
      <c r="J8" s="74">
        <f t="shared" si="7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737</v>
      </c>
      <c r="R8" s="75">
        <v>16400000</v>
      </c>
      <c r="S8" s="2"/>
    </row>
    <row r="9" spans="1:19" x14ac:dyDescent="0.25">
      <c r="A9" s="4">
        <v>8</v>
      </c>
      <c r="B9" s="4">
        <f t="shared" si="0"/>
        <v>650</v>
      </c>
      <c r="C9" s="4">
        <f t="shared" si="8"/>
        <v>780</v>
      </c>
      <c r="D9" s="4">
        <f t="shared" si="1"/>
        <v>936</v>
      </c>
      <c r="E9" s="5">
        <f t="shared" si="2"/>
        <v>15000000</v>
      </c>
      <c r="F9" s="74">
        <f t="shared" si="3"/>
        <v>23077</v>
      </c>
      <c r="G9" s="74">
        <f t="shared" si="4"/>
        <v>19231</v>
      </c>
      <c r="H9" s="74">
        <f t="shared" si="5"/>
        <v>16026</v>
      </c>
      <c r="I9" s="74">
        <f t="shared" si="6"/>
        <v>0</v>
      </c>
      <c r="J9" s="74">
        <f t="shared" si="7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650</v>
      </c>
      <c r="R9" s="75">
        <v>15000000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8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9"/>
        <v>0</v>
      </c>
      <c r="Q10">
        <f t="shared" ref="Q7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8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8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89</v>
      </c>
      <c r="F28" s="52" t="s">
        <v>83</v>
      </c>
      <c r="G28" s="52">
        <v>737</v>
      </c>
    </row>
    <row r="29" spans="1:19" s="10" customFormat="1" x14ac:dyDescent="0.25">
      <c r="C29" s="67" t="s">
        <v>1</v>
      </c>
      <c r="D29" s="67">
        <v>11000000</v>
      </c>
      <c r="F29" s="52" t="s">
        <v>71</v>
      </c>
      <c r="G29" s="52">
        <v>811</v>
      </c>
      <c r="H29" s="10">
        <f>G29/G28</f>
        <v>1.1004070556309362</v>
      </c>
    </row>
    <row r="30" spans="1:19" s="10" customFormat="1" x14ac:dyDescent="0.25">
      <c r="F30" s="52" t="s">
        <v>72</v>
      </c>
      <c r="G30" s="52">
        <v>17600</v>
      </c>
    </row>
    <row r="31" spans="1:19" s="10" customFormat="1" x14ac:dyDescent="0.25">
      <c r="C31" s="70"/>
      <c r="D31" s="70"/>
      <c r="F31" s="70" t="s">
        <v>73</v>
      </c>
      <c r="G31" s="70">
        <f>G28*G30</f>
        <v>12971200</v>
      </c>
      <c r="H31" s="10">
        <f>G31/D29</f>
        <v>1.1792</v>
      </c>
    </row>
    <row r="32" spans="1:19" s="10" customFormat="1" x14ac:dyDescent="0.25">
      <c r="C32" s="70"/>
      <c r="D32" s="70"/>
      <c r="F32" s="70" t="s">
        <v>24</v>
      </c>
      <c r="G32" s="70">
        <f>G31*90%</f>
        <v>11674080</v>
      </c>
    </row>
    <row r="33" spans="3:7" s="10" customFormat="1" x14ac:dyDescent="0.25">
      <c r="C33" s="70"/>
      <c r="D33" s="70"/>
      <c r="F33" s="70" t="s">
        <v>25</v>
      </c>
      <c r="G33" s="70">
        <f>G31*80%</f>
        <v>10376960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2024-10-09T07:30:59Z</dcterms:modified>
</cp:coreProperties>
</file>