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Rajesh Giyanchand Darra\"/>
    </mc:Choice>
  </mc:AlternateContent>
  <xr:revisionPtr revIDLastSave="0" documentId="13_ncr:1_{6D0E7268-72A2-40F6-A5B5-FD0A7086061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I20" i="4" l="1"/>
  <c r="I28" i="4"/>
  <c r="J18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<sst xmlns="http://schemas.openxmlformats.org/spreadsheetml/2006/main" count="31" uniqueCount="27">
  <si>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</si>
  <si>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</si>
  <si>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</si>
  <si>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</si>
  <si>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</si>
  <si>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</si>
  <si>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</si>
  <si>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</si>
  <si>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</si>
  <si>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</si>
  <si>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</si>
  <si>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</si>
  <si>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</si>
  <si>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402, 4th Floor, Wing - A, Arihiant Niwara Sky, V N purav Marg, Sion Chunabhatti Road, Village - Kurla,</t>
  </si>
  <si>
    <t>rate</t>
  </si>
  <si>
    <t>fmv</t>
  </si>
  <si>
    <t>1 car parking</t>
  </si>
  <si>
    <t>rera ca</t>
  </si>
  <si>
    <t>agreement - 09.08.24</t>
  </si>
  <si>
    <t>av</t>
  </si>
  <si>
    <t>sd</t>
  </si>
  <si>
    <t>rd</t>
  </si>
  <si>
    <t>mv</t>
  </si>
  <si>
    <t>23.09.24</t>
  </si>
  <si>
    <t>16.03.24</t>
  </si>
  <si>
    <t>13.12.23</t>
  </si>
  <si>
    <t>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</si>
</sst>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F2E0A-E5A6-416C-9D6D-9C0EDB0BF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022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06A34F-4B2E-49CD-BA56-6738FF195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372718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DD27A-527F-4690-A42B-794FBC138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07118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7DB031-B76E-4054-B31F-3F3B1DBEA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0528A0-F74F-4EA5-A58D-6FC6EF62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026E26-2642-4779-988A-443C83F84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0C54C5-9C31-49DB-B6DF-B6B19BD5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BD536B-A317-4679-9159-CE51F509E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57DD3B-8D96-40CA-A6F0-B15AC9329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8AFCA-1B1A-477D-BB93-B8DD29797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400</v>
      </c>
      <c r="C2" s="4">
        <f>B2*1.2</f>
        <v>480</v>
      </c>
      <c r="D2" s="4">
        <f t="shared" ref="D2:D13" si="2">C2*1.2</f>
        <v>576</v>
      </c>
      <c r="E2" s="5">
        <f t="shared" ref="E2:E13" si="3">R2</f>
        <v>11100000</v>
      </c>
      <c r="F2" s="10">
        <f t="shared" ref="F2:F13" si="4">ROUND((E2/B2),0)</f>
        <v>27750</v>
      </c>
      <c r="G2" s="10">
        <f t="shared" ref="G2:G13" si="5">ROUND((E2/C2),0)</f>
        <v>23125</v>
      </c>
      <c r="H2" s="10">
        <f t="shared" ref="H2:H13" si="6">ROUND((E2/D2),0)</f>
        <v>19271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400</v>
      </c>
      <c r="R2" s="2">
        <v>11100000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715</v>
      </c>
      <c r="C3" s="4">
        <f t="shared" ref="C3:C15" si="9">B3*1.2</f>
        <v>858</v>
      </c>
      <c r="D3" s="4">
        <f t="shared" si="2"/>
        <v>1029.5999999999999</v>
      </c>
      <c r="E3" s="5">
        <f t="shared" si="3"/>
        <v>19900000</v>
      </c>
      <c r="F3" s="10">
        <f t="shared" si="4"/>
        <v>27832</v>
      </c>
      <c r="G3" s="10">
        <f t="shared" si="5"/>
        <v>23193</v>
      </c>
      <c r="H3" s="10">
        <f t="shared" si="6"/>
        <v>19328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715</v>
      </c>
      <c r="R3" s="2">
        <v>19900000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440</v>
      </c>
      <c r="C4" s="4">
        <f t="shared" si="9"/>
        <v>528</v>
      </c>
      <c r="D4" s="4">
        <f t="shared" si="2"/>
        <v>633.6</v>
      </c>
      <c r="E4" s="16">
        <f t="shared" si="3"/>
        <v>13200000</v>
      </c>
      <c r="F4" s="10">
        <f t="shared" si="4"/>
        <v>30000</v>
      </c>
      <c r="G4" s="10">
        <f t="shared" si="5"/>
        <v>25000</v>
      </c>
      <c r="H4" s="10">
        <f t="shared" si="6"/>
        <v>20833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440</v>
      </c>
      <c r="R4" s="2">
        <v>13200000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715</v>
      </c>
      <c r="C5" s="4">
        <f t="shared" si="9"/>
        <v>858</v>
      </c>
      <c r="D5" s="4">
        <f t="shared" si="2"/>
        <v>1029.5999999999999</v>
      </c>
      <c r="E5" s="16">
        <f t="shared" si="3"/>
        <v>20000000</v>
      </c>
      <c r="F5" s="10">
        <f t="shared" si="4"/>
        <v>27972</v>
      </c>
      <c r="G5" s="10">
        <f t="shared" si="5"/>
        <v>23310</v>
      </c>
      <c r="H5" s="10">
        <f t="shared" si="6"/>
        <v>19425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715</v>
      </c>
      <c r="R5" s="2">
        <v>20000000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650</v>
      </c>
      <c r="C6" s="4">
        <f t="shared" si="9"/>
        <v>780</v>
      </c>
      <c r="D6" s="4">
        <f t="shared" si="2"/>
        <v>936</v>
      </c>
      <c r="E6" s="16">
        <f t="shared" si="3"/>
        <v>16000000</v>
      </c>
      <c r="F6" s="15">
        <f t="shared" si="4"/>
        <v>24615</v>
      </c>
      <c r="G6" s="10">
        <f t="shared" si="5"/>
        <v>20513</v>
      </c>
      <c r="H6" s="10">
        <f t="shared" si="6"/>
        <v>17094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650</v>
      </c>
      <c r="R6" s="2">
        <v>16000000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650</v>
      </c>
      <c r="C7" s="4">
        <f t="shared" si="9"/>
        <v>780</v>
      </c>
      <c r="D7" s="4">
        <f t="shared" si="2"/>
        <v>936</v>
      </c>
      <c r="E7" s="16">
        <f t="shared" si="3"/>
        <v>17000000</v>
      </c>
      <c r="F7" s="15">
        <f t="shared" si="4"/>
        <v>26154</v>
      </c>
      <c r="G7" s="10">
        <f t="shared" si="5"/>
        <v>21795</v>
      </c>
      <c r="H7" s="10">
        <f t="shared" si="6"/>
        <v>18162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650</v>
      </c>
      <c r="R7" s="2">
        <v>17000000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725</v>
      </c>
      <c r="C8" s="4">
        <f t="shared" si="9"/>
        <v>870</v>
      </c>
      <c r="D8" s="4">
        <f t="shared" si="2"/>
        <v>1044</v>
      </c>
      <c r="E8" s="16">
        <f t="shared" si="3"/>
        <v>14500000</v>
      </c>
      <c r="F8" s="15">
        <f t="shared" si="4"/>
        <v>20000</v>
      </c>
      <c r="G8" s="10">
        <f t="shared" si="5"/>
        <v>16667</v>
      </c>
      <c r="H8" s="10">
        <f t="shared" si="6"/>
        <v>13889</v>
      </c>
      <c r="I8" s="4" t="e">
        <f>#REF!</f>
        <v>#REF!</v>
      </c>
      <c r="J8" s="4" t="str">
        <f t="shared" si="7"/>
        <v>23.09.24</v>
      </c>
      <c r="O8">
        <v>0</v>
      </c>
      <c r="P8">
        <f t="shared" si="8"/>
        <v>0</v>
      </c>
      <c r="Q8">
        <v>725</v>
      </c>
      <c r="R8" s="2">
        <v>14500000</v>
      </c>
      <c r="S8" s="8" t="s">
        <v>23</v>
      </c>
      <c r="T8" s="8"/>
    </row>
    <row r="9" spans="1:20" x14ac:dyDescent="0.25">
      <c r="A9" s="4">
        <f t="shared" si="0"/>
        <v>0</v>
      </c>
      <c r="B9" s="4">
        <f t="shared" si="1"/>
        <v>650</v>
      </c>
      <c r="C9" s="4">
        <f t="shared" si="9"/>
        <v>780</v>
      </c>
      <c r="D9" s="4">
        <f t="shared" si="2"/>
        <v>936</v>
      </c>
      <c r="E9" s="16">
        <f t="shared" si="3"/>
        <v>13000000</v>
      </c>
      <c r="F9" s="15">
        <f t="shared" si="4"/>
        <v>20000</v>
      </c>
      <c r="G9" s="10">
        <f t="shared" si="5"/>
        <v>16667</v>
      </c>
      <c r="H9" s="10">
        <f t="shared" si="6"/>
        <v>13889</v>
      </c>
      <c r="I9" s="4" t="e">
        <f>#REF!</f>
        <v>#REF!</v>
      </c>
      <c r="J9" s="4" t="str">
        <f t="shared" si="7"/>
        <v>23.09.24</v>
      </c>
      <c r="O9">
        <v>0</v>
      </c>
      <c r="P9">
        <f t="shared" si="8"/>
        <v>0</v>
      </c>
      <c r="Q9">
        <v>650</v>
      </c>
      <c r="R9" s="2">
        <v>13000000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715</v>
      </c>
      <c r="C10" s="4">
        <f t="shared" si="9"/>
        <v>858</v>
      </c>
      <c r="D10" s="4">
        <f t="shared" si="2"/>
        <v>1029.5999999999999</v>
      </c>
      <c r="E10" s="16">
        <f t="shared" si="3"/>
        <v>15300000</v>
      </c>
      <c r="F10" s="10">
        <f t="shared" si="4"/>
        <v>21399</v>
      </c>
      <c r="G10" s="10">
        <f t="shared" si="5"/>
        <v>17832</v>
      </c>
      <c r="H10" s="10">
        <f t="shared" si="6"/>
        <v>14860</v>
      </c>
      <c r="I10" s="4" t="e">
        <f>#REF!</f>
        <v>#REF!</v>
      </c>
      <c r="J10" s="4" t="str">
        <f t="shared" si="7"/>
        <v>16.03.24</v>
      </c>
      <c r="O10">
        <v>0</v>
      </c>
      <c r="P10">
        <f t="shared" si="8"/>
        <v>0</v>
      </c>
      <c r="Q10">
        <v>715</v>
      </c>
      <c r="R10" s="2">
        <v>15300000</v>
      </c>
      <c r="S10" s="8" t="s">
        <v>24</v>
      </c>
      <c r="T10" s="8"/>
    </row>
    <row r="11" spans="1:20" x14ac:dyDescent="0.25">
      <c r="A11" s="4">
        <f t="shared" si="0"/>
        <v>0</v>
      </c>
      <c r="B11" s="4">
        <f t="shared" si="1"/>
        <v>485</v>
      </c>
      <c r="C11" s="4">
        <f t="shared" si="9"/>
        <v>582</v>
      </c>
      <c r="D11" s="4">
        <f t="shared" si="2"/>
        <v>698.4</v>
      </c>
      <c r="E11" s="16">
        <f t="shared" si="3"/>
        <v>7200000</v>
      </c>
      <c r="F11" s="10">
        <f t="shared" si="4"/>
        <v>14845</v>
      </c>
      <c r="G11" s="10">
        <f t="shared" si="5"/>
        <v>12371</v>
      </c>
      <c r="H11" s="10">
        <f t="shared" si="6"/>
        <v>10309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485</v>
      </c>
      <c r="R11" s="2">
        <v>7200000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650</v>
      </c>
      <c r="C12" s="4">
        <f t="shared" si="9"/>
        <v>780</v>
      </c>
      <c r="D12" s="4">
        <f t="shared" si="2"/>
        <v>936</v>
      </c>
      <c r="E12" s="16">
        <f t="shared" si="3"/>
        <v>13500000</v>
      </c>
      <c r="F12" s="10">
        <f t="shared" si="4"/>
        <v>20769</v>
      </c>
      <c r="G12" s="10">
        <f t="shared" si="5"/>
        <v>17308</v>
      </c>
      <c r="H12" s="10">
        <f t="shared" si="6"/>
        <v>14423</v>
      </c>
      <c r="I12" s="4" t="e">
        <f>#REF!</f>
        <v>#REF!</v>
      </c>
      <c r="J12" s="4" t="str">
        <f t="shared" si="7"/>
        <v>13.12.23</v>
      </c>
      <c r="O12">
        <v>0</v>
      </c>
      <c r="P12">
        <f t="shared" si="8"/>
        <v>0</v>
      </c>
      <c r="Q12">
        <v>650</v>
      </c>
      <c r="R12" s="2">
        <v>13500000</v>
      </c>
      <c r="S12" s="8" t="s">
        <v>25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17</v>
      </c>
      <c r="I18">
        <v>725</v>
      </c>
      <c r="J18">
        <f>67.35*10.764</f>
        <v>724.95539999999994</v>
      </c>
      <c r="N18" t="s">
        <v>16</v>
      </c>
    </row>
    <row r="19" spans="7:24" x14ac:dyDescent="0.25">
      <c r="H19" t="s">
        <v>14</v>
      </c>
      <c r="I19">
        <v>20500</v>
      </c>
    </row>
    <row r="20" spans="7:24" x14ac:dyDescent="0.25">
      <c r="H20" t="s">
        <v>15</v>
      </c>
      <c r="I20">
        <f>I19*I18</f>
        <v>14862500</v>
      </c>
    </row>
    <row r="21" spans="7:24" x14ac:dyDescent="0.25">
      <c r="H21" t="s">
        <v>26</v>
      </c>
      <c r="I21">
        <v>800000</v>
      </c>
    </row>
    <row r="22" spans="7:24" x14ac:dyDescent="0.25">
      <c r="G22" s="6"/>
      <c r="H22" s="6"/>
      <c r="I22">
        <f>I21+I20</f>
        <v>15662500</v>
      </c>
    </row>
    <row r="24" spans="7:24" x14ac:dyDescent="0.25">
      <c r="H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19</v>
      </c>
      <c r="I25">
        <v>14500000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20</v>
      </c>
      <c r="I26">
        <v>870000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21</v>
      </c>
      <c r="I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I28">
        <f>SUM(I25:I27)</f>
        <v>15400000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22</v>
      </c>
      <c r="I29">
        <v>9712566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2024-10-09T06:10:15Z</dcterms:modified>
</cp:coreProperties>
</file>