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Archit Rastogi - SBI\"/>
    </mc:Choice>
  </mc:AlternateContent>
  <xr:revisionPtr revIDLastSave="0" documentId="13_ncr:1_{770434F7-9316-4808-B34F-9D211DE94C2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7" i="4" l="1"/>
  <c r="Y46" i="4"/>
  <c r="Y45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<sst xmlns="http://schemas.openxmlformats.org/spreadsheetml/2006/main" count="50" uniqueCount="44">
  <si>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</si>
  <si>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</si>
  <si>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</si>
  <si>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</si>
  <si>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</si>
  <si>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</si>
  <si>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</si>
  <si>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</si>
  <si>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</si>
  <si>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</si>
  <si>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</si>
  <si>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</si>
  <si>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</si>
  <si>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</si>
  <si>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</si>
  <si>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</si>
  <si>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</si>
  <si>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</si>
  <si>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</si>
  <si>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</si>
  <si>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</si>
  <si>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</si>
  <si>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</si>
  <si>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</si>
  <si>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</si>
  <si>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</si>
  <si>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</si>
  <si>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</si>
  <si>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</si>
  <si>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</si>
  <si>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</si>
  <si>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</si>
  <si>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</si>
  <si>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</si>
  <si>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</si>
  <si>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</si>
  <si>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</si>
  <si>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</si>
  <si>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</si>
  <si>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</si>
  <si>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Archit Rastogi</t>
  </si>
  <si>
    <t>Agree CA</t>
  </si>
  <si>
    <t>As per OC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</si>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</sst>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41</xdr:row>
      <xdr:rowOff>29605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C6857E-F409-4AEC-9420-52A68015B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44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1FCBA-61E6-4C15-A32B-991E4E004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240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40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D9DD7-1E8D-4B27-ABA5-0AE7315A3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7573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39</xdr:row>
      <xdr:rowOff>48595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843C3D-07C6-4962-93CE-07547361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954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47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E9B86-4F14-4415-B3D9-B135C5E23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7640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37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E9803-C7AC-4BA2-B9BA-0086450F0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70971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37</xdr:row>
      <xdr:rowOff>48589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4AE44-BE61-48A3-915B-07AE3FC75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9065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36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C7EFEA-46D4-4AF4-9981-59D5C2E75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8017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C9BB21-06D6-4029-BD1D-A647E2B69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335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R39" sqref="R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1144</v>
      </c>
      <c r="C3" s="4">
        <f>B3*1.2</f>
        <v>1372.8</v>
      </c>
      <c r="D3" s="4">
        <f t="shared" ref="D3:D14" si="2">C3*1.2</f>
        <v>1647.36</v>
      </c>
      <c r="E3" s="5">
        <f t="shared" ref="E3:E14" si="3">R3</f>
        <v>30000000</v>
      </c>
      <c r="F3" s="9">
        <f t="shared" ref="F3:F14" si="4">ROUND((E3/B3),0)</f>
        <v>26224</v>
      </c>
      <c r="G3" s="9">
        <f t="shared" ref="G3:G14" si="5">ROUND((E3/C3),0)</f>
        <v>21853</v>
      </c>
      <c r="H3" s="9">
        <f t="shared" ref="H3:H14" si="6">ROUND((E3/D3),0)</f>
        <v>18211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1144</v>
      </c>
      <c r="R3" s="2">
        <v>30000000</v>
      </c>
    </row>
    <row r="4" spans="1:20" x14ac:dyDescent="0.25">
      <c r="A4" s="4">
        <f t="shared" ref="A4:A9" si="9">N4</f>
        <v>0</v>
      </c>
      <c r="B4" s="4">
        <f t="shared" ref="B4:B9" si="10">Q4</f>
        <v>1316</v>
      </c>
      <c r="C4" s="4">
        <f t="shared" ref="C4:C9" si="11">B4*1.2</f>
        <v>1579.2</v>
      </c>
      <c r="D4" s="4">
        <f t="shared" ref="D4:D9" si="12">C4*1.2</f>
        <v>1895.04</v>
      </c>
      <c r="E4" s="5">
        <f t="shared" ref="E4:E9" si="13">R4</f>
        <v>17800000</v>
      </c>
      <c r="F4" s="9">
        <f t="shared" ref="F4:F9" si="14">ROUND((E4/B4),0)</f>
        <v>13526</v>
      </c>
      <c r="G4" s="9">
        <f t="shared" ref="G4:G9" si="15">ROUND((E4/C4),0)</f>
        <v>11272</v>
      </c>
      <c r="H4" s="9">
        <f t="shared" ref="H4:H9" si="16">ROUND((E4/D4),0)</f>
        <v>9393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1316</v>
      </c>
      <c r="R4" s="2">
        <v>17800000</v>
      </c>
    </row>
    <row r="5" spans="1:20" x14ac:dyDescent="0.25">
      <c r="A5" s="4">
        <f t="shared" si="9"/>
        <v>0</v>
      </c>
      <c r="B5" s="4">
        <f t="shared" si="10"/>
        <v>1316</v>
      </c>
      <c r="C5" s="4">
        <f t="shared" si="11"/>
        <v>1579.2</v>
      </c>
      <c r="D5" s="4">
        <f t="shared" si="12"/>
        <v>1895.04</v>
      </c>
      <c r="E5" s="5">
        <f t="shared" si="13"/>
        <v>18000000</v>
      </c>
      <c r="F5" s="9">
        <f t="shared" si="14"/>
        <v>13678</v>
      </c>
      <c r="G5" s="9">
        <f t="shared" si="15"/>
        <v>11398</v>
      </c>
      <c r="H5" s="9">
        <f t="shared" si="16"/>
        <v>9498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1316</v>
      </c>
      <c r="R5" s="2">
        <v>18000000</v>
      </c>
    </row>
    <row r="6" spans="1:20" x14ac:dyDescent="0.25">
      <c r="A6" s="4">
        <f t="shared" si="9"/>
        <v>0</v>
      </c>
      <c r="B6" s="4">
        <f t="shared" si="10"/>
        <v>787</v>
      </c>
      <c r="C6" s="4">
        <f t="shared" si="11"/>
        <v>944.4</v>
      </c>
      <c r="D6" s="4">
        <f t="shared" si="12"/>
        <v>1133.28</v>
      </c>
      <c r="E6" s="5">
        <f t="shared" si="13"/>
        <v>12200000</v>
      </c>
      <c r="F6" s="9">
        <f t="shared" si="14"/>
        <v>15502</v>
      </c>
      <c r="G6" s="9">
        <f t="shared" si="15"/>
        <v>12918</v>
      </c>
      <c r="H6" s="9">
        <f t="shared" si="16"/>
        <v>10765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787</v>
      </c>
      <c r="R6" s="2">
        <v>12200000</v>
      </c>
    </row>
    <row r="7" spans="1:20" x14ac:dyDescent="0.25">
      <c r="A7" s="4">
        <f t="shared" si="9"/>
        <v>0</v>
      </c>
      <c r="B7" s="4">
        <f t="shared" si="10"/>
        <v>762</v>
      </c>
      <c r="C7" s="4">
        <f t="shared" si="11"/>
        <v>914.4</v>
      </c>
      <c r="D7" s="4">
        <f t="shared" si="12"/>
        <v>1097.28</v>
      </c>
      <c r="E7" s="5">
        <f t="shared" si="13"/>
        <v>12500000</v>
      </c>
      <c r="F7" s="9">
        <f t="shared" si="14"/>
        <v>16404</v>
      </c>
      <c r="G7" s="9">
        <f t="shared" si="15"/>
        <v>13670</v>
      </c>
      <c r="H7" s="9">
        <f t="shared" si="16"/>
        <v>11392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762</v>
      </c>
      <c r="R7" s="2">
        <v>12500000</v>
      </c>
    </row>
    <row r="8" spans="1:20" x14ac:dyDescent="0.25">
      <c r="A8" s="4">
        <f t="shared" si="9"/>
        <v>0</v>
      </c>
      <c r="B8" s="4">
        <f t="shared" si="10"/>
        <v>787</v>
      </c>
      <c r="C8" s="4">
        <f t="shared" si="11"/>
        <v>944.4</v>
      </c>
      <c r="D8" s="4">
        <f t="shared" si="12"/>
        <v>1133.28</v>
      </c>
      <c r="E8" s="5">
        <f t="shared" si="13"/>
        <v>12500000</v>
      </c>
      <c r="F8" s="9">
        <f t="shared" si="14"/>
        <v>15883</v>
      </c>
      <c r="G8" s="9">
        <f t="shared" si="15"/>
        <v>13236</v>
      </c>
      <c r="H8" s="9">
        <f t="shared" si="16"/>
        <v>11030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787</v>
      </c>
      <c r="R8" s="2">
        <v>12500000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4: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1118</v>
      </c>
      <c r="C16" s="4">
        <f>B16*1.2</f>
        <v>1341.6</v>
      </c>
      <c r="D16" s="4">
        <f t="shared" ref="D16:D28" si="34">C16*1.2</f>
        <v>1609.9199999999998</v>
      </c>
      <c r="E16" s="5">
        <f t="shared" ref="E16:E28" si="35">R16</f>
        <v>24000000</v>
      </c>
      <c r="F16" s="9">
        <f t="shared" ref="F16:F28" si="36">ROUND((E16/B16),0)</f>
        <v>21467</v>
      </c>
      <c r="G16" s="9">
        <f t="shared" ref="G16:G28" si="37">ROUND((E16/C16),0)</f>
        <v>17889</v>
      </c>
      <c r="H16" s="9">
        <f t="shared" ref="H16:H28" si="38">ROUND((E16/D16),0)</f>
        <v>14908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1118</v>
      </c>
      <c r="R16" s="2">
        <v>24000000</v>
      </c>
    </row>
    <row r="17" spans="1:24" x14ac:dyDescent="0.25">
      <c r="A17" s="4">
        <f t="shared" si="32"/>
        <v>0</v>
      </c>
      <c r="B17" s="4">
        <f t="shared" si="33"/>
        <v>730</v>
      </c>
      <c r="C17" s="4">
        <f t="shared" ref="C17:C28" si="41">B17*1.2</f>
        <v>876</v>
      </c>
      <c r="D17" s="4">
        <f t="shared" si="34"/>
        <v>1051.2</v>
      </c>
      <c r="E17" s="5">
        <f t="shared" si="35"/>
        <v>15500000</v>
      </c>
      <c r="F17" s="9">
        <f t="shared" si="36"/>
        <v>21233</v>
      </c>
      <c r="G17" s="9">
        <f t="shared" si="37"/>
        <v>17694</v>
      </c>
      <c r="H17" s="9">
        <f t="shared" si="38"/>
        <v>14745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730</v>
      </c>
      <c r="R17" s="2">
        <v>15500000</v>
      </c>
    </row>
    <row r="18" spans="1:24" x14ac:dyDescent="0.25">
      <c r="A18" s="4">
        <f t="shared" si="32"/>
        <v>0</v>
      </c>
      <c r="B18" s="4">
        <f t="shared" si="33"/>
        <v>1356</v>
      </c>
      <c r="C18" s="4">
        <f t="shared" si="41"/>
        <v>1627.2</v>
      </c>
      <c r="D18" s="4">
        <f t="shared" si="34"/>
        <v>1952.6399999999999</v>
      </c>
      <c r="E18" s="5">
        <f t="shared" si="35"/>
        <v>29000000</v>
      </c>
      <c r="F18" s="9">
        <f t="shared" si="36"/>
        <v>21386</v>
      </c>
      <c r="G18" s="9">
        <f t="shared" si="37"/>
        <v>17822</v>
      </c>
      <c r="H18" s="9">
        <f t="shared" si="38"/>
        <v>14852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1356</v>
      </c>
      <c r="R18" s="2">
        <v>29000000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9</v>
      </c>
      <c r="X33" s="25">
        <v>2024</v>
      </c>
    </row>
    <row r="34" spans="5:25" ht="15.75" x14ac:dyDescent="0.25">
      <c r="E34" t="s">
        <v>41</v>
      </c>
      <c r="F34" s="7">
        <v>737</v>
      </c>
      <c r="S34" s="10"/>
      <c r="T34" s="10"/>
      <c r="U34" s="17" t="s">
        <v>18</v>
      </c>
      <c r="V34" s="23"/>
      <c r="W34" s="24">
        <f>W35-W33</f>
        <v>51</v>
      </c>
      <c r="X34" s="41">
        <v>2015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13.5</v>
      </c>
      <c r="X36" s="24"/>
    </row>
    <row r="37" spans="5:25" ht="15.75" x14ac:dyDescent="0.25">
      <c r="U37" s="17"/>
      <c r="V37" s="26"/>
      <c r="W37" s="27">
        <f>W36%</f>
        <v>0.13500000000000001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337.5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2162.5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17662.5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737</v>
      </c>
      <c r="X44" s="24" t="s">
        <v>43</v>
      </c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13017262.5</v>
      </c>
      <c r="X45" s="33">
        <v>700000</v>
      </c>
      <c r="Y45" s="15">
        <f>W45+X45</f>
        <v>13717262.5</v>
      </c>
    </row>
    <row r="46" spans="5:25" ht="15.75" x14ac:dyDescent="0.25">
      <c r="S46" s="11"/>
      <c r="T46" s="10"/>
      <c r="U46" s="17" t="s">
        <v>25</v>
      </c>
      <c r="V46" s="23"/>
      <c r="W46" s="34">
        <f>W45*0.98</f>
        <v>12756917.25</v>
      </c>
      <c r="X46" s="35"/>
      <c r="Y46" s="15">
        <f>Y45*0.98</f>
        <v>13442917.25</v>
      </c>
    </row>
    <row r="47" spans="5:25" ht="15.75" x14ac:dyDescent="0.25">
      <c r="S47" s="10"/>
      <c r="T47" s="10"/>
      <c r="U47" s="17" t="s">
        <v>26</v>
      </c>
      <c r="V47" s="23"/>
      <c r="W47" s="34">
        <f>W45*0.8</f>
        <v>10413810</v>
      </c>
      <c r="X47" s="34"/>
      <c r="Y47" s="15">
        <f>Y45*0.8</f>
        <v>10973810</v>
      </c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1842500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27119.296875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2" sqref="T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7" sqref="S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4" sqref="Q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6" sqref="X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2024-10-09T05:08:03Z</dcterms:modified>
</cp:coreProperties>
</file>