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bhijit Umesh Salunkhe - SBI\"/>
    </mc:Choice>
  </mc:AlternateContent>
  <xr:revisionPtr revIDLastSave="0" documentId="13_ncr:1_{FAEE529F-6A98-4D18-8EFB-90EEE097E4C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0" i="14" l="1"/>
  <c r="F33" i="4" l="1"/>
  <c r="P19" i="14"/>
  <c r="N17" i="13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<sst xmlns="http://schemas.openxmlformats.org/spreadsheetml/2006/main" count="50" uniqueCount="43">
  <si>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</si>
  <si>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</si>
  <si>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</si>
  <si>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</si>
  <si>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</si>
  <si>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</si>
  <si>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</si>
  <si>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</si>
  <si>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</si>
  <si>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</si>
  <si>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</si>
  <si>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</si>
  <si>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</si>
  <si>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</si>
  <si>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</si>
  <si>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</si>
  <si>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</si>
  <si>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</si>
  <si>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</si>
  <si>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</si>
  <si>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</si>
  <si>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</si>
  <si>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</si>
  <si>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</si>
  <si>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</si>
  <si>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</si>
  <si>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</si>
  <si>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</si>
  <si>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</si>
  <si>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</si>
  <si>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</si>
  <si>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</si>
  <si>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</si>
  <si>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</si>
  <si>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</si>
  <si>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</si>
  <si>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</si>
  <si>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</si>
  <si>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</si>
  <si>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Abhijit Umesh Salunkhe And Pratibha Umesh Salunkhe</t>
  </si>
  <si>
    <t>As pr rera</t>
  </si>
  <si>
    <t>Agree CA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</si>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</sst>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37</xdr:row>
      <xdr:rowOff>114300</xdr:rowOff>
    </xdr:from>
    <xdr:to>
      <xdr:col>15</xdr:col>
      <xdr:colOff>29619</xdr:colOff>
      <xdr:row>80</xdr:row>
      <xdr:rowOff>48778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6EE42-1F40-43E7-B6D1-42A1E91E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8943975"/>
          <a:ext cx="7478169" cy="8259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78B0F-0A8B-4C88-BCD5-7469CDC05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630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220297</xdr:colOff>
      <xdr:row>47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FC716-A650-4C5D-BAF8-40412ECF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54697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543596</xdr:colOff>
      <xdr:row>39</xdr:row>
      <xdr:rowOff>39078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ADB5A-3E99-4045-B7EF-023898F9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810796" cy="7011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9</xdr:col>
      <xdr:colOff>315050</xdr:colOff>
      <xdr:row>45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FF743F-B0B6-4C5F-8969-6DF80228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191850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F714B-A31E-4243-9C41-E960353E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5572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37</xdr:row>
      <xdr:rowOff>29490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36194-4D38-4365-984F-01DF14EC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554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42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F4F478-E6B1-4643-AF47-50F89C710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66874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34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28CB3-8A5E-43B7-8AF4-B928C3B8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66398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36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C6E63-392E-4CAF-84FC-DE62DEEF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7827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1D7F9-F3B2-4913-9523-0C0E85D54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17" sqref="R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667</v>
      </c>
      <c r="C3" s="45">
        <f>B3*1.2</f>
        <v>800.4</v>
      </c>
      <c r="D3" s="45">
        <f t="shared" ref="D3:D14" si="2">C3*1.2</f>
        <v>960.4799999999999</v>
      </c>
      <c r="E3" s="46">
        <f t="shared" ref="E3:E14" si="3">R3</f>
        <v>19556287</v>
      </c>
      <c r="F3" s="45">
        <f t="shared" ref="F3:F14" si="4">ROUND((E3/B3),0)</f>
        <v>29320</v>
      </c>
      <c r="G3" s="45">
        <f t="shared" ref="G3:G14" si="5">ROUND((E3/C3),0)</f>
        <v>24433</v>
      </c>
      <c r="H3" s="45">
        <f t="shared" ref="H3:H14" si="6">ROUND((E3/D3),0)</f>
        <v>20361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667</v>
      </c>
      <c r="R3" s="48">
        <v>19556287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690</v>
      </c>
      <c r="C4" s="45">
        <f t="shared" ref="C4:C9" si="11">B4*1.2</f>
        <v>828</v>
      </c>
      <c r="D4" s="45">
        <f t="shared" ref="D4:D9" si="12">C4*1.2</f>
        <v>993.59999999999991</v>
      </c>
      <c r="E4" s="46">
        <f t="shared" ref="E4:E9" si="13">R4</f>
        <v>19506987</v>
      </c>
      <c r="F4" s="45">
        <f t="shared" ref="F4:F9" si="14">ROUND((E4/B4),0)</f>
        <v>28271</v>
      </c>
      <c r="G4" s="45">
        <f t="shared" ref="G4:G9" si="15">ROUND((E4/C4),0)</f>
        <v>23559</v>
      </c>
      <c r="H4" s="45">
        <f t="shared" ref="H4:H9" si="16">ROUND((E4/D4),0)</f>
        <v>19633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690</v>
      </c>
      <c r="R4" s="48">
        <v>19506987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583</v>
      </c>
      <c r="C16" s="45">
        <f>B16*1.2</f>
        <v>699.6</v>
      </c>
      <c r="D16" s="45">
        <f t="shared" ref="D16:D28" si="34">C16*1.2</f>
        <v>839.52</v>
      </c>
      <c r="E16" s="46">
        <f t="shared" ref="E16:E28" si="35">R16</f>
        <v>18500000</v>
      </c>
      <c r="F16" s="45">
        <f t="shared" ref="F16:F28" si="36">ROUND((E16/B16),0)</f>
        <v>31732</v>
      </c>
      <c r="G16" s="45">
        <f t="shared" ref="G16:G28" si="37">ROUND((E16/C16),0)</f>
        <v>26444</v>
      </c>
      <c r="H16" s="45">
        <f t="shared" ref="H16:H28" si="38">ROUND((E16/D16),0)</f>
        <v>22036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583</v>
      </c>
      <c r="R16" s="48">
        <v>18500000</v>
      </c>
    </row>
    <row r="17" spans="1:24" x14ac:dyDescent="0.25">
      <c r="A17" s="4">
        <f t="shared" si="32"/>
        <v>0</v>
      </c>
      <c r="B17" s="4">
        <f t="shared" si="33"/>
        <v>590.83333333333337</v>
      </c>
      <c r="C17" s="4">
        <f t="shared" ref="C17:C28" si="41">B17*1.2</f>
        <v>709</v>
      </c>
      <c r="D17" s="4">
        <f t="shared" si="34"/>
        <v>850.8</v>
      </c>
      <c r="E17" s="5">
        <f t="shared" si="35"/>
        <v>19900000</v>
      </c>
      <c r="F17" s="9">
        <f t="shared" si="36"/>
        <v>33681</v>
      </c>
      <c r="G17" s="9">
        <f t="shared" si="37"/>
        <v>28068</v>
      </c>
      <c r="H17" s="9">
        <f t="shared" si="38"/>
        <v>23390</v>
      </c>
      <c r="I17" s="4" t="e">
        <f>#REF!</f>
        <v>#REF!</v>
      </c>
      <c r="J17" s="4">
        <f t="shared" si="39"/>
        <v>0</v>
      </c>
      <c r="O17">
        <v>0</v>
      </c>
      <c r="P17">
        <v>709</v>
      </c>
      <c r="Q17">
        <f t="shared" si="40"/>
        <v>590.83333333333337</v>
      </c>
      <c r="R17" s="2">
        <v>19900000</v>
      </c>
    </row>
    <row r="18" spans="1:24" x14ac:dyDescent="0.25">
      <c r="A18" s="4">
        <f t="shared" si="32"/>
        <v>0</v>
      </c>
      <c r="B18" s="4">
        <f t="shared" si="33"/>
        <v>590.83333333333337</v>
      </c>
      <c r="C18" s="4">
        <f t="shared" si="41"/>
        <v>709</v>
      </c>
      <c r="D18" s="4">
        <f t="shared" si="34"/>
        <v>850.8</v>
      </c>
      <c r="E18" s="5">
        <f t="shared" si="35"/>
        <v>20000000</v>
      </c>
      <c r="F18" s="9">
        <f t="shared" si="36"/>
        <v>33850</v>
      </c>
      <c r="G18" s="9">
        <f t="shared" si="37"/>
        <v>28209</v>
      </c>
      <c r="H18" s="9">
        <f t="shared" si="38"/>
        <v>23507</v>
      </c>
      <c r="I18" s="4" t="e">
        <f>#REF!</f>
        <v>#REF!</v>
      </c>
      <c r="J18" s="4">
        <f t="shared" si="39"/>
        <v>0</v>
      </c>
      <c r="O18">
        <v>0</v>
      </c>
      <c r="P18">
        <v>709</v>
      </c>
      <c r="Q18">
        <f t="shared" si="40"/>
        <v>590.83333333333337</v>
      </c>
      <c r="R18" s="2">
        <v>20000000</v>
      </c>
    </row>
    <row r="19" spans="1:24" x14ac:dyDescent="0.25">
      <c r="A19" s="4">
        <f t="shared" si="32"/>
        <v>0</v>
      </c>
      <c r="B19" s="4">
        <f t="shared" si="33"/>
        <v>665</v>
      </c>
      <c r="C19" s="4">
        <f t="shared" si="41"/>
        <v>798</v>
      </c>
      <c r="D19" s="4">
        <f t="shared" si="34"/>
        <v>957.59999999999991</v>
      </c>
      <c r="E19" s="5">
        <f t="shared" si="35"/>
        <v>23500000</v>
      </c>
      <c r="F19" s="9">
        <f t="shared" si="36"/>
        <v>35338</v>
      </c>
      <c r="G19" s="9">
        <f t="shared" si="37"/>
        <v>29449</v>
      </c>
      <c r="H19" s="9">
        <f t="shared" si="38"/>
        <v>24541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665</v>
      </c>
      <c r="R19" s="2">
        <v>23500000</v>
      </c>
    </row>
    <row r="20" spans="1:24" x14ac:dyDescent="0.25">
      <c r="A20" s="4">
        <f t="shared" si="32"/>
        <v>0</v>
      </c>
      <c r="B20" s="4">
        <f t="shared" si="33"/>
        <v>665</v>
      </c>
      <c r="C20" s="4">
        <f t="shared" si="41"/>
        <v>798</v>
      </c>
      <c r="D20" s="4">
        <f t="shared" si="34"/>
        <v>957.59999999999991</v>
      </c>
      <c r="E20" s="5">
        <f t="shared" si="35"/>
        <v>21700000</v>
      </c>
      <c r="F20" s="9">
        <f t="shared" si="36"/>
        <v>32632</v>
      </c>
      <c r="G20" s="9">
        <f t="shared" si="37"/>
        <v>27193</v>
      </c>
      <c r="H20" s="9">
        <f t="shared" si="38"/>
        <v>22661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665</v>
      </c>
      <c r="R20" s="2">
        <v>21700000</v>
      </c>
    </row>
    <row r="21" spans="1:24" s="47" customFormat="1" x14ac:dyDescent="0.25">
      <c r="A21" s="45">
        <f t="shared" si="32"/>
        <v>0</v>
      </c>
      <c r="B21" s="45">
        <f t="shared" si="33"/>
        <v>583</v>
      </c>
      <c r="C21" s="45">
        <f t="shared" si="41"/>
        <v>699.6</v>
      </c>
      <c r="D21" s="45">
        <f t="shared" si="34"/>
        <v>839.52</v>
      </c>
      <c r="E21" s="46">
        <f t="shared" si="35"/>
        <v>18000000</v>
      </c>
      <c r="F21" s="45">
        <f t="shared" si="36"/>
        <v>30875</v>
      </c>
      <c r="G21" s="45">
        <f t="shared" si="37"/>
        <v>25729</v>
      </c>
      <c r="H21" s="45">
        <f t="shared" si="38"/>
        <v>21441</v>
      </c>
      <c r="I21" s="45" t="e">
        <f>#REF!</f>
        <v>#REF!</v>
      </c>
      <c r="J21" s="45">
        <f t="shared" si="39"/>
        <v>0</v>
      </c>
      <c r="O21" s="47">
        <v>0</v>
      </c>
      <c r="P21" s="47">
        <f t="shared" si="40"/>
        <v>0</v>
      </c>
      <c r="Q21" s="47">
        <v>583</v>
      </c>
      <c r="R21" s="48">
        <v>18000000</v>
      </c>
    </row>
    <row r="22" spans="1:24" x14ac:dyDescent="0.25">
      <c r="A22" s="4">
        <f t="shared" ref="A22:A24" si="42">N22</f>
        <v>0</v>
      </c>
      <c r="B22" s="4">
        <f t="shared" ref="B22:B24" si="43">Q22</f>
        <v>665</v>
      </c>
      <c r="C22" s="4">
        <f t="shared" ref="C22:C24" si="44">B22*1.2</f>
        <v>798</v>
      </c>
      <c r="D22" s="4">
        <f t="shared" ref="D22:D24" si="45">C22*1.2</f>
        <v>957.59999999999991</v>
      </c>
      <c r="E22" s="5">
        <f t="shared" ref="E22:E24" si="46">R22</f>
        <v>19500000</v>
      </c>
      <c r="F22" s="9">
        <f t="shared" ref="F22:F24" si="47">ROUND((E22/B22),0)</f>
        <v>29323</v>
      </c>
      <c r="G22" s="9">
        <f t="shared" ref="G22:G24" si="48">ROUND((E22/C22),0)</f>
        <v>24436</v>
      </c>
      <c r="H22" s="9">
        <f t="shared" ref="H22:H24" si="49">ROUND((E22/D22),0)</f>
        <v>20363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665</v>
      </c>
      <c r="R22" s="2">
        <v>19500000</v>
      </c>
    </row>
    <row r="23" spans="1:24" x14ac:dyDescent="0.25">
      <c r="A23" s="4">
        <f t="shared" si="42"/>
        <v>0</v>
      </c>
      <c r="B23" s="4">
        <f t="shared" si="43"/>
        <v>583</v>
      </c>
      <c r="C23" s="4">
        <f t="shared" si="44"/>
        <v>699.6</v>
      </c>
      <c r="D23" s="4">
        <f t="shared" si="45"/>
        <v>839.52</v>
      </c>
      <c r="E23" s="5">
        <f t="shared" si="46"/>
        <v>17900000</v>
      </c>
      <c r="F23" s="9">
        <f t="shared" si="47"/>
        <v>30703</v>
      </c>
      <c r="G23" s="9">
        <f t="shared" si="48"/>
        <v>25586</v>
      </c>
      <c r="H23" s="9">
        <f t="shared" si="49"/>
        <v>21322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583</v>
      </c>
      <c r="R23" s="2">
        <v>17900000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3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41</v>
      </c>
      <c r="F31" s="7">
        <v>623</v>
      </c>
      <c r="S31" s="10"/>
      <c r="T31" s="10"/>
      <c r="U31" s="17" t="s">
        <v>15</v>
      </c>
      <c r="V31" s="18"/>
      <c r="W31" s="19">
        <f>W29-W30</f>
        <v>27000</v>
      </c>
      <c r="X31" s="22"/>
    </row>
    <row r="32" spans="1:24" ht="15.75" x14ac:dyDescent="0.25">
      <c r="E32" t="s">
        <v>42</v>
      </c>
      <c r="F32" s="7">
        <v>44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>
        <f>SUM(F31:F32)</f>
        <v>667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62</v>
      </c>
      <c r="X34" s="41">
        <v>2026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27000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30000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667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20010000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W45*0.98</f>
        <v>19609800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16008000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2001000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41687.5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N44"/>
  <sheetViews>
    <sheetView zoomScaleNormal="100" workbookViewId="0">
      <selection activeCell="N15" sqref="N15:N17"/>
    </sheetView>
  </sheetViews>
  <sheetFormatPr defaultRowHeight="15" x14ac:dyDescent="0.25"/>
  <sheetData>
    <row r="15" spans="14:14" x14ac:dyDescent="0.25">
      <c r="N15">
        <v>623</v>
      </c>
    </row>
    <row r="16" spans="14:14" x14ac:dyDescent="0.25">
      <c r="N16">
        <v>44</v>
      </c>
    </row>
    <row r="17" spans="14:14" x14ac:dyDescent="0.25">
      <c r="N17">
        <f>SUM(N15:N16)</f>
        <v>667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17:R20"/>
  <sheetViews>
    <sheetView topLeftCell="A6" workbookViewId="0">
      <selection activeCell="S27" sqref="S27"/>
    </sheetView>
  </sheetViews>
  <sheetFormatPr defaultRowHeight="15" x14ac:dyDescent="0.25"/>
  <cols>
    <col min="18" max="18" width="16.140625" customWidth="1"/>
  </cols>
  <sheetData>
    <row r="17" spans="16:18" x14ac:dyDescent="0.25">
      <c r="P17">
        <v>645</v>
      </c>
      <c r="R17">
        <v>18549487</v>
      </c>
    </row>
    <row r="18" spans="16:18" x14ac:dyDescent="0.25">
      <c r="P18">
        <v>45</v>
      </c>
      <c r="R18">
        <v>927500</v>
      </c>
    </row>
    <row r="19" spans="16:18" x14ac:dyDescent="0.25">
      <c r="P19">
        <f>SUM(P17:P18)</f>
        <v>690</v>
      </c>
      <c r="R19">
        <v>30000</v>
      </c>
    </row>
    <row r="20" spans="16:18" x14ac:dyDescent="0.25">
      <c r="R20">
        <f>SUM(R17:R19)</f>
        <v>19506987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5" sqref="W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V22" sqref="V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2024-10-08T10:29:17Z</dcterms:modified>
</cp:coreProperties>
</file>