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harad S Mulik\"/>
    </mc:Choice>
  </mc:AlternateContent>
  <xr:revisionPtr revIDLastSave="0" documentId="13_ncr:1_{CD2710F1-3354-480A-B9AA-4EB751E3E11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AA20" i="4" l="1"/>
  <c r="P9" i="4" l="1"/>
  <c r="U9" i="4"/>
  <c r="T9" i="4"/>
  <c r="P8" i="4"/>
  <c r="U8" i="4"/>
  <c r="T8" i="4"/>
  <c r="P7" i="4"/>
  <c r="U7" i="4"/>
  <c r="T7" i="4"/>
  <c r="Q5" i="4"/>
  <c r="H22" i="4"/>
  <c r="H20" i="4"/>
  <c r="J19" i="4"/>
  <c r="I19" i="4"/>
  <c r="I18" i="4"/>
  <c r="Q12" i="4" l="1"/>
  <c r="P12" i="4"/>
  <c r="P11" i="4"/>
  <c r="Q11" i="4" s="1"/>
  <c r="Q10" i="4"/>
  <c r="Q9" i="4"/>
  <c r="Q8" i="4"/>
  <c r="Q7" i="4"/>
  <c r="Q6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<sst xmlns="http://schemas.openxmlformats.org/spreadsheetml/2006/main" count="27" uniqueCount="24">
  <si>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</si>
  <si>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</si>
  <si>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</si>
  <si>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</si>
  <si>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</si>
  <si>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</si>
  <si>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</si>
  <si>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</si>
  <si>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</si>
  <si>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</si>
  <si>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</si>
  <si>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</si>
  <si>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</si>
  <si>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.17/2.12 2nd floor matru chaya gharkul sector no 15 Kharghar</t>
  </si>
  <si>
    <t>terr - 40%</t>
  </si>
  <si>
    <t>rate</t>
  </si>
  <si>
    <t>fmv</t>
  </si>
  <si>
    <t>bua</t>
  </si>
  <si>
    <t>agreement - 03.03.23</t>
  </si>
  <si>
    <t>av</t>
  </si>
  <si>
    <t>yoc - 2002 = possession ltr</t>
  </si>
  <si>
    <t>12.08.24</t>
  </si>
  <si>
    <t>13.04.24</t>
  </si>
  <si>
    <t>05.03.24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</si>
</sst>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601350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F55EB-78BD-40E6-AD2A-10AB10A0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35750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094E71-CCB7-49DC-8697-D8518AF43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B03BD-8733-4CC8-8AEE-6E1832A2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8BF822-2CDB-4C8B-A72C-770E3D375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32FD4-49CF-4F17-AD1B-3B6FCA38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E6DB07-0F24-4356-8E60-8623CD9D9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515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4133F1-8BB9-4769-8A57-D327994EE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0DF72F-CDDD-47A5-BDEE-0DCEB3686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B2B1A8-E863-4C9E-B0D9-B4361B17A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58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36"/>
  <sheetViews>
    <sheetView tabSelected="1" zoomScaleNormal="100" workbookViewId="0">
      <selection activeCell="I29" sqref="I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340</v>
      </c>
      <c r="C2" s="4">
        <f>B2*1.2</f>
        <v>408</v>
      </c>
      <c r="D2" s="4">
        <f t="shared" ref="D2:D13" si="2">C2*1.2</f>
        <v>489.59999999999997</v>
      </c>
      <c r="E2" s="5">
        <f t="shared" ref="E2:E13" si="3">R2</f>
        <v>5500000</v>
      </c>
      <c r="F2" s="10">
        <f t="shared" ref="F2:F13" si="4">ROUND((E2/B2),0)</f>
        <v>16176</v>
      </c>
      <c r="G2" s="10">
        <f t="shared" ref="G2:G13" si="5">ROUND((E2/C2),0)</f>
        <v>13480</v>
      </c>
      <c r="H2" s="10">
        <f t="shared" ref="H2:H13" si="6">ROUND((E2/D2),0)</f>
        <v>11234</v>
      </c>
      <c r="I2" s="10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340</v>
      </c>
      <c r="R2" s="2">
        <v>5500000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337</v>
      </c>
      <c r="C3" s="4">
        <f t="shared" ref="C3:C15" si="9">B3*1.2</f>
        <v>404.4</v>
      </c>
      <c r="D3" s="4">
        <f t="shared" si="2"/>
        <v>485.28</v>
      </c>
      <c r="E3" s="5">
        <f t="shared" si="3"/>
        <v>5200000</v>
      </c>
      <c r="F3" s="10">
        <f t="shared" si="4"/>
        <v>15430</v>
      </c>
      <c r="G3" s="15">
        <f t="shared" si="5"/>
        <v>12859</v>
      </c>
      <c r="H3" s="10">
        <f t="shared" si="6"/>
        <v>10715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337</v>
      </c>
      <c r="R3" s="2">
        <v>5200000</v>
      </c>
      <c r="S3" s="8"/>
      <c r="T3" s="8"/>
    </row>
    <row r="4" spans="1:22" x14ac:dyDescent="0.25">
      <c r="A4" s="4">
        <f t="shared" si="0"/>
        <v>0</v>
      </c>
      <c r="B4" s="4">
        <f t="shared" si="1"/>
        <v>290</v>
      </c>
      <c r="C4" s="4">
        <f t="shared" si="9"/>
        <v>348</v>
      </c>
      <c r="D4" s="4">
        <f t="shared" si="2"/>
        <v>417.59999999999997</v>
      </c>
      <c r="E4" s="5">
        <f t="shared" si="3"/>
        <v>3500000</v>
      </c>
      <c r="F4" s="10">
        <f t="shared" si="4"/>
        <v>12069</v>
      </c>
      <c r="G4" s="10">
        <f t="shared" si="5"/>
        <v>10057</v>
      </c>
      <c r="H4" s="10">
        <f t="shared" si="6"/>
        <v>8381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290</v>
      </c>
      <c r="R4" s="2">
        <v>3500000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250</v>
      </c>
      <c r="C5" s="4">
        <f t="shared" si="9"/>
        <v>300</v>
      </c>
      <c r="D5" s="4">
        <f t="shared" si="2"/>
        <v>360</v>
      </c>
      <c r="E5" s="5">
        <f t="shared" si="3"/>
        <v>3500000</v>
      </c>
      <c r="F5" s="10">
        <f t="shared" si="4"/>
        <v>14000</v>
      </c>
      <c r="G5" s="15">
        <f t="shared" si="5"/>
        <v>11667</v>
      </c>
      <c r="H5" s="10">
        <f t="shared" si="6"/>
        <v>9722</v>
      </c>
      <c r="I5" s="10" t="e">
        <f>#REF!</f>
        <v>#REF!</v>
      </c>
      <c r="J5" s="4">
        <f t="shared" si="7"/>
        <v>0</v>
      </c>
      <c r="O5">
        <v>0</v>
      </c>
      <c r="P5">
        <v>300</v>
      </c>
      <c r="Q5">
        <f t="shared" ref="Q2:Q12" si="10">P5/1.2</f>
        <v>250</v>
      </c>
      <c r="R5" s="2">
        <v>3500000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304.16666666666669</v>
      </c>
      <c r="C6" s="4">
        <f t="shared" si="9"/>
        <v>365</v>
      </c>
      <c r="D6" s="4">
        <f t="shared" si="2"/>
        <v>438</v>
      </c>
      <c r="E6" s="5">
        <f t="shared" si="3"/>
        <v>6500000</v>
      </c>
      <c r="F6" s="10">
        <f t="shared" si="4"/>
        <v>21370</v>
      </c>
      <c r="G6" s="10">
        <f t="shared" si="5"/>
        <v>17808</v>
      </c>
      <c r="H6" s="10">
        <f t="shared" si="6"/>
        <v>14840</v>
      </c>
      <c r="I6" s="10" t="e">
        <f>#REF!</f>
        <v>#REF!</v>
      </c>
      <c r="J6" s="4">
        <f t="shared" si="7"/>
        <v>0</v>
      </c>
      <c r="O6">
        <v>0</v>
      </c>
      <c r="P6">
        <v>365</v>
      </c>
      <c r="Q6">
        <f t="shared" si="10"/>
        <v>304.16666666666669</v>
      </c>
      <c r="R6" s="2">
        <v>6500000</v>
      </c>
      <c r="S6" s="8"/>
      <c r="T6" s="8"/>
    </row>
    <row r="7" spans="1:22" x14ac:dyDescent="0.25">
      <c r="A7" s="4">
        <f t="shared" si="0"/>
        <v>0</v>
      </c>
      <c r="B7" s="4">
        <f t="shared" si="1"/>
        <v>277.87266</v>
      </c>
      <c r="C7" s="4">
        <f t="shared" si="9"/>
        <v>333.44719199999997</v>
      </c>
      <c r="D7" s="4">
        <f t="shared" si="2"/>
        <v>400.13663039999994</v>
      </c>
      <c r="E7" s="5">
        <f t="shared" si="3"/>
        <v>4000000</v>
      </c>
      <c r="F7" s="10">
        <f t="shared" si="4"/>
        <v>14395</v>
      </c>
      <c r="G7" s="10">
        <f t="shared" si="5"/>
        <v>11996</v>
      </c>
      <c r="H7" s="10">
        <f t="shared" si="6"/>
        <v>9997</v>
      </c>
      <c r="I7" s="10" t="e">
        <f>#REF!</f>
        <v>#REF!</v>
      </c>
      <c r="J7" s="4">
        <f t="shared" si="7"/>
        <v>27.09</v>
      </c>
      <c r="O7">
        <v>0</v>
      </c>
      <c r="P7">
        <f>U7*10.764</f>
        <v>333.44719199999997</v>
      </c>
      <c r="Q7">
        <f t="shared" si="10"/>
        <v>277.87266</v>
      </c>
      <c r="R7" s="2">
        <v>4000000</v>
      </c>
      <c r="S7" s="8">
        <v>27.09</v>
      </c>
      <c r="T7" s="8">
        <f>9.72*40%</f>
        <v>3.8880000000000003</v>
      </c>
      <c r="U7">
        <f>T7+S7</f>
        <v>30.978000000000002</v>
      </c>
      <c r="V7" t="s">
        <v>21</v>
      </c>
    </row>
    <row r="8" spans="1:22" x14ac:dyDescent="0.25">
      <c r="A8" s="4">
        <f t="shared" si="0"/>
        <v>0</v>
      </c>
      <c r="B8" s="4">
        <f t="shared" si="1"/>
        <v>277.87266</v>
      </c>
      <c r="C8" s="4">
        <f t="shared" si="9"/>
        <v>333.44719199999997</v>
      </c>
      <c r="D8" s="4">
        <f t="shared" si="2"/>
        <v>400.13663039999994</v>
      </c>
      <c r="E8" s="5">
        <f t="shared" si="3"/>
        <v>3200000</v>
      </c>
      <c r="F8" s="10">
        <f t="shared" si="4"/>
        <v>11516</v>
      </c>
      <c r="G8" s="15">
        <f t="shared" si="5"/>
        <v>9597</v>
      </c>
      <c r="H8" s="10">
        <f t="shared" si="6"/>
        <v>7997</v>
      </c>
      <c r="I8" s="10" t="e">
        <f>#REF!</f>
        <v>#REF!</v>
      </c>
      <c r="J8" s="4">
        <f t="shared" si="7"/>
        <v>27.09</v>
      </c>
      <c r="O8">
        <v>0</v>
      </c>
      <c r="P8">
        <f>U8*10.764</f>
        <v>333.44719199999997</v>
      </c>
      <c r="Q8">
        <f t="shared" si="10"/>
        <v>277.87266</v>
      </c>
      <c r="R8" s="2">
        <v>3200000</v>
      </c>
      <c r="S8" s="8">
        <v>27.09</v>
      </c>
      <c r="T8" s="8">
        <f>9.72*40%</f>
        <v>3.8880000000000003</v>
      </c>
      <c r="U8">
        <f>T8+S8</f>
        <v>30.978000000000002</v>
      </c>
    </row>
    <row r="9" spans="1:22" x14ac:dyDescent="0.25">
      <c r="A9" s="4">
        <f t="shared" si="0"/>
        <v>0</v>
      </c>
      <c r="B9" s="4">
        <f t="shared" si="1"/>
        <v>460.84271999999999</v>
      </c>
      <c r="C9" s="4">
        <f t="shared" si="9"/>
        <v>553.01126399999998</v>
      </c>
      <c r="D9" s="4">
        <f t="shared" si="2"/>
        <v>663.61351679999996</v>
      </c>
      <c r="E9" s="5">
        <f t="shared" si="3"/>
        <v>7000000</v>
      </c>
      <c r="F9" s="10">
        <f t="shared" si="4"/>
        <v>15190</v>
      </c>
      <c r="G9" s="10">
        <f t="shared" si="5"/>
        <v>12658</v>
      </c>
      <c r="H9" s="10">
        <f t="shared" si="6"/>
        <v>10548</v>
      </c>
      <c r="I9" s="10" t="e">
        <f>#REF!</f>
        <v>#REF!</v>
      </c>
      <c r="J9" s="4">
        <f t="shared" si="7"/>
        <v>50.32</v>
      </c>
      <c r="O9">
        <v>0</v>
      </c>
      <c r="P9">
        <f>U9*10.764</f>
        <v>553.01126399999998</v>
      </c>
      <c r="Q9">
        <f t="shared" si="10"/>
        <v>460.84271999999999</v>
      </c>
      <c r="R9" s="2">
        <v>7000000</v>
      </c>
      <c r="S9" s="8">
        <v>50.32</v>
      </c>
      <c r="T9" s="8">
        <f>2.64*40%</f>
        <v>1.056</v>
      </c>
      <c r="U9">
        <f>T9+S9</f>
        <v>51.375999999999998</v>
      </c>
      <c r="V9" t="s">
        <v>22</v>
      </c>
    </row>
    <row r="10" spans="1:22" x14ac:dyDescent="0.25">
      <c r="A10" s="4">
        <f t="shared" si="0"/>
        <v>0</v>
      </c>
      <c r="B10" s="4">
        <f t="shared" si="1"/>
        <v>458.33333333333337</v>
      </c>
      <c r="C10" s="4">
        <f t="shared" si="9"/>
        <v>550</v>
      </c>
      <c r="D10" s="4">
        <f t="shared" si="2"/>
        <v>660</v>
      </c>
      <c r="E10" s="5">
        <f t="shared" si="3"/>
        <v>4975000</v>
      </c>
      <c r="F10" s="10">
        <f t="shared" si="4"/>
        <v>10855</v>
      </c>
      <c r="G10" s="15">
        <f t="shared" si="5"/>
        <v>9045</v>
      </c>
      <c r="H10" s="10">
        <f t="shared" si="6"/>
        <v>7538</v>
      </c>
      <c r="I10" s="10" t="e">
        <f>#REF!</f>
        <v>#REF!</v>
      </c>
      <c r="J10" s="4">
        <f t="shared" si="7"/>
        <v>0</v>
      </c>
      <c r="O10">
        <v>0</v>
      </c>
      <c r="P10">
        <v>550</v>
      </c>
      <c r="Q10">
        <f t="shared" si="10"/>
        <v>458.33333333333337</v>
      </c>
      <c r="R10" s="2">
        <v>4975000</v>
      </c>
      <c r="S10" s="8"/>
      <c r="T10" s="8"/>
      <c r="V10" t="s">
        <v>23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7" x14ac:dyDescent="0.25">
      <c r="G17" t="s">
        <v>13</v>
      </c>
    </row>
    <row r="18" spans="7:27" x14ac:dyDescent="0.25">
      <c r="G18" t="s">
        <v>17</v>
      </c>
      <c r="H18">
        <v>292</v>
      </c>
      <c r="I18">
        <f>27.09*10.764</f>
        <v>291.59675999999996</v>
      </c>
    </row>
    <row r="19" spans="7:27" x14ac:dyDescent="0.25">
      <c r="G19" t="s">
        <v>14</v>
      </c>
      <c r="H19">
        <v>42</v>
      </c>
      <c r="I19">
        <f>9.72*10.764</f>
        <v>104.62608</v>
      </c>
      <c r="J19">
        <f>I19*40%</f>
        <v>41.850432000000005</v>
      </c>
    </row>
    <row r="20" spans="7:27" x14ac:dyDescent="0.25">
      <c r="H20">
        <f>H19+H18</f>
        <v>334</v>
      </c>
      <c r="AA20">
        <f>10500*1.2</f>
        <v>12600</v>
      </c>
    </row>
    <row r="21" spans="7:27" x14ac:dyDescent="0.25">
      <c r="G21" t="s">
        <v>15</v>
      </c>
      <c r="H21">
        <v>11000</v>
      </c>
    </row>
    <row r="22" spans="7:27" x14ac:dyDescent="0.25">
      <c r="G22" s="6" t="s">
        <v>16</v>
      </c>
      <c r="H22" s="6">
        <f>H21*H20</f>
        <v>3674000</v>
      </c>
    </row>
    <row r="24" spans="7:27" x14ac:dyDescent="0.25">
      <c r="P24" s="11"/>
      <c r="Q24" s="11"/>
      <c r="R24" s="13"/>
      <c r="T24" s="11"/>
      <c r="U24" s="11"/>
      <c r="V24" s="11"/>
      <c r="W24" s="11"/>
      <c r="X24" s="11"/>
    </row>
    <row r="25" spans="7:27" x14ac:dyDescent="0.25">
      <c r="P25" s="11"/>
      <c r="Q25" s="14"/>
      <c r="R25" s="14"/>
      <c r="T25" s="14"/>
      <c r="U25" s="14"/>
      <c r="V25" s="11"/>
      <c r="W25" s="11"/>
      <c r="X25" s="11"/>
    </row>
    <row r="26" spans="7:27" x14ac:dyDescent="0.25">
      <c r="G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7:27" x14ac:dyDescent="0.25">
      <c r="G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7" x14ac:dyDescent="0.25">
      <c r="G28" t="s">
        <v>19</v>
      </c>
      <c r="H28">
        <v>3250000</v>
      </c>
      <c r="P28" s="11"/>
      <c r="Q28" s="11"/>
      <c r="R28" s="12"/>
      <c r="T28" s="12"/>
      <c r="U28" s="12"/>
      <c r="V28" s="11"/>
      <c r="W28" s="11"/>
      <c r="X28" s="11"/>
    </row>
    <row r="29" spans="7:27" x14ac:dyDescent="0.25">
      <c r="P29" s="11"/>
      <c r="Q29" s="11"/>
      <c r="R29" s="11"/>
      <c r="T29" s="11"/>
      <c r="U29" s="11"/>
      <c r="V29" s="11"/>
      <c r="W29" s="11"/>
      <c r="X29" s="11"/>
    </row>
    <row r="30" spans="7:27" x14ac:dyDescent="0.25">
      <c r="P30" s="11"/>
      <c r="Q30" s="11"/>
      <c r="R30" s="11"/>
      <c r="T30" s="11"/>
      <c r="U30" s="11"/>
      <c r="V30" s="11"/>
      <c r="W30" s="11"/>
      <c r="X30" s="11"/>
    </row>
    <row r="31" spans="7:27" x14ac:dyDescent="0.25">
      <c r="P31" s="11"/>
      <c r="Q31" s="11"/>
      <c r="R31" s="11"/>
      <c r="T31" s="11"/>
      <c r="U31" s="11"/>
      <c r="V31" s="11"/>
      <c r="W31" s="11"/>
      <c r="X31" s="11"/>
    </row>
    <row r="32" spans="7:27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2024-10-07T11:52:41Z</dcterms:modified>
</cp:coreProperties>
</file>