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vinit\Downloads\"/>
    </mc:Choice>
  </mc:AlternateContent>
  <xr:revisionPtr revIDLastSave="0" documentId="13_ncr:1_{6CF674BC-DD31-477F-AEBB-B9F088E62F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idential Building" sheetId="1" r:id="rId1"/>
  </sheets>
  <calcPr calcId="191029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15" i="1"/>
  <c r="D20" i="1"/>
  <c r="F4" i="1"/>
  <c r="G4" i="1" s="1"/>
  <c r="I10" i="1"/>
  <c r="H10" i="1"/>
  <c r="D10" i="1"/>
  <c r="C10" i="1"/>
  <c r="B10" i="1"/>
  <c r="F9" i="1"/>
  <c r="F8" i="1"/>
  <c r="F7" i="1"/>
  <c r="G7" i="1" s="1"/>
  <c r="F6" i="1"/>
  <c r="G6" i="1" s="1"/>
  <c r="F5" i="1"/>
  <c r="G5" i="1" s="1"/>
  <c r="E4" i="1"/>
  <c r="E9" i="1"/>
  <c r="E8" i="1"/>
  <c r="E7" i="1"/>
  <c r="E6" i="1"/>
  <c r="E5" i="1"/>
  <c r="G10" i="1" l="1"/>
  <c r="E20" i="1" s="1"/>
  <c r="J5" i="1"/>
  <c r="M5" i="1" s="1"/>
  <c r="J9" i="1"/>
  <c r="M9" i="1" s="1"/>
  <c r="F10" i="1"/>
  <c r="E10" i="1"/>
  <c r="J4" i="1"/>
  <c r="J6" i="1"/>
  <c r="J7" i="1"/>
  <c r="L5" i="1"/>
  <c r="K5" i="1"/>
  <c r="N5" i="1" s="1"/>
  <c r="J8" i="1"/>
  <c r="L9" i="1" l="1"/>
  <c r="K9" i="1"/>
  <c r="N9" i="1"/>
  <c r="L4" i="1"/>
  <c r="M4" i="1"/>
  <c r="K7" i="1"/>
  <c r="M7" i="1"/>
  <c r="M8" i="1"/>
  <c r="L6" i="1"/>
  <c r="M6" i="1"/>
  <c r="O9" i="1"/>
  <c r="O5" i="1"/>
  <c r="L7" i="1"/>
  <c r="J10" i="1"/>
  <c r="K6" i="1"/>
  <c r="K4" i="1"/>
  <c r="L8" i="1"/>
  <c r="K8" i="1"/>
  <c r="N4" i="1" l="1"/>
  <c r="N8" i="1"/>
  <c r="N7" i="1"/>
  <c r="O7" i="1" s="1"/>
  <c r="N6" i="1"/>
  <c r="O6" i="1" s="1"/>
  <c r="M10" i="1"/>
  <c r="O4" i="1"/>
  <c r="K10" i="1"/>
  <c r="L10" i="1"/>
  <c r="N10" i="1" l="1"/>
  <c r="O8" i="1"/>
  <c r="O10" i="1" l="1"/>
</calcChain>
</file>

<file path=xl/sharedStrings.xml><?xml version="1.0" encoding="utf-8"?>
<sst xmlns="http://schemas.openxmlformats.org/spreadsheetml/2006/main" count="46" uniqueCount="34">
  <si>
    <t>Residential Building</t>
  </si>
  <si>
    <t>RESIDENCE  NO</t>
  </si>
  <si>
    <t>C. A</t>
  </si>
  <si>
    <t>Sale Area</t>
  </si>
  <si>
    <t>Sale Rate</t>
  </si>
  <si>
    <t>Amount</t>
  </si>
  <si>
    <t>Dev.Charge</t>
  </si>
  <si>
    <t>Society + Legal</t>
  </si>
  <si>
    <t>Parking</t>
  </si>
  <si>
    <t>Total</t>
  </si>
  <si>
    <t>Registration</t>
  </si>
  <si>
    <t>Stamp Duty (6%)</t>
  </si>
  <si>
    <t>All incl Cost</t>
  </si>
  <si>
    <t>Rate Per Carpet area</t>
  </si>
  <si>
    <t>101/201/301/401/501/601/701</t>
  </si>
  <si>
    <t>102/202/302/402/502/602/702</t>
  </si>
  <si>
    <t>103/203/303/403/503/603/703</t>
  </si>
  <si>
    <t>104/204/304/404/504/604/704</t>
  </si>
  <si>
    <t>Gr 3</t>
  </si>
  <si>
    <t>Gr 4</t>
  </si>
  <si>
    <t>GROUND FLOOR (WING - B) RESIDENTIAL</t>
  </si>
  <si>
    <t>FLAT</t>
  </si>
  <si>
    <t>CARPET AREA</t>
  </si>
  <si>
    <t>TOTAL CARPET AREA</t>
  </si>
  <si>
    <t>CARPET 45% LOADING</t>
  </si>
  <si>
    <t>A.P.</t>
  </si>
  <si>
    <t>TOTAL SALABLE AREA</t>
  </si>
  <si>
    <t>FINAL SALE</t>
  </si>
  <si>
    <t>TOTAL</t>
  </si>
  <si>
    <t>CONST AREA</t>
  </si>
  <si>
    <t>1ST TO 7TH FLOOR (WING - B) RESIDENTIAL</t>
  </si>
  <si>
    <t>CAPET WITH 45% LOADING</t>
  </si>
  <si>
    <t>TOTAL : B WING</t>
  </si>
  <si>
    <t>GST @1%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</si>
</sst>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2">
    <font>
      <sz val="11"/>
      <color theme="1"/>
      <name val="Calibri"/>
      <scheme val="minor"/>
    </font>
    <font>
      <b/>
      <sz val="24"/>
      <color theme="1"/>
      <name val="Calibri"/>
    </font>
    <font>
      <sz val="1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  <scheme val="minor"/>
    </font>
    <font>
      <sz val="12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6"/>
      <color rgb="FF000000"/>
      <name val="Calibri"/>
    </font>
    <font>
      <sz val="11"/>
      <color rgb="FF000000"/>
      <name val="Calibri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43" fontId="8" fillId="0" borderId="0" xfId="0" applyNumberFormat="1" applyFont="1"/>
    <xf numFmtId="0" fontId="7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43" fontId="7" fillId="0" borderId="21" xfId="0" applyNumberFormat="1" applyFont="1" applyBorder="1"/>
    <xf numFmtId="164" fontId="7" fillId="0" borderId="21" xfId="0" applyNumberFormat="1" applyFont="1" applyBorder="1"/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43" fontId="7" fillId="0" borderId="25" xfId="0" applyNumberFormat="1" applyFont="1" applyBorder="1"/>
    <xf numFmtId="164" fontId="7" fillId="0" borderId="25" xfId="0" applyNumberFormat="1" applyFont="1" applyBorder="1"/>
    <xf numFmtId="164" fontId="7" fillId="0" borderId="26" xfId="0" applyNumberFormat="1" applyFont="1" applyBorder="1"/>
    <xf numFmtId="0" fontId="6" fillId="0" borderId="27" xfId="0" applyFont="1" applyBorder="1" applyAlignment="1">
      <alignment horizontal="center"/>
    </xf>
    <xf numFmtId="164" fontId="7" fillId="0" borderId="28" xfId="0" applyNumberFormat="1" applyFont="1" applyBorder="1"/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43" fontId="7" fillId="0" borderId="30" xfId="0" applyNumberFormat="1" applyFont="1" applyBorder="1"/>
    <xf numFmtId="164" fontId="7" fillId="0" borderId="30" xfId="0" applyNumberFormat="1" applyFont="1" applyBorder="1"/>
    <xf numFmtId="164" fontId="7" fillId="0" borderId="31" xfId="0" applyNumberFormat="1" applyFont="1" applyBorder="1"/>
    <xf numFmtId="43" fontId="6" fillId="0" borderId="25" xfId="1" applyFont="1" applyBorder="1" applyAlignment="1">
      <alignment horizontal="center"/>
    </xf>
    <xf numFmtId="43" fontId="6" fillId="0" borderId="21" xfId="1" applyFont="1" applyBorder="1" applyAlignment="1">
      <alignment horizontal="center"/>
    </xf>
    <xf numFmtId="43" fontId="6" fillId="0" borderId="30" xfId="1" applyFont="1" applyBorder="1" applyAlignment="1">
      <alignment horizontal="center"/>
    </xf>
    <xf numFmtId="43" fontId="8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43" fontId="4" fillId="0" borderId="11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0" xfId="1" applyFont="1" applyAlignment="1">
      <alignment horizontal="center"/>
    </xf>
    <xf numFmtId="43" fontId="10" fillId="0" borderId="0" xfId="1" applyFont="1" applyAlignment="1">
      <alignment horizontal="center"/>
    </xf>
    <xf numFmtId="43" fontId="4" fillId="0" borderId="6" xfId="1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43" fontId="3" fillId="0" borderId="33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3" fontId="6" fillId="0" borderId="34" xfId="1" applyFon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43" fontId="8" fillId="0" borderId="35" xfId="1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43" fontId="6" fillId="0" borderId="37" xfId="1" applyFont="1" applyBorder="1" applyAlignment="1">
      <alignment horizontal="center"/>
    </xf>
    <xf numFmtId="43" fontId="8" fillId="0" borderId="32" xfId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92"/>
  <sheetViews>
    <sheetView tabSelected="1" workbookViewId="0">
      <selection activeCell="L22" sqref="L22"/>
    </sheetView>
  </sheetViews>
  <sheetFormatPr defaultColWidth="14.42578125" defaultRowHeight="15" customHeight="1"/>
  <cols>
    <col min="1" max="1" width="33.140625" customWidth="1"/>
    <col min="2" max="2" width="21.85546875" bestFit="1" customWidth="1"/>
    <col min="3" max="3" width="22.7109375" style="50" bestFit="1" customWidth="1"/>
    <col min="4" max="4" width="27.7109375" bestFit="1" customWidth="1"/>
    <col min="5" max="5" width="11.5703125" bestFit="1" customWidth="1"/>
    <col min="6" max="7" width="12.5703125" customWidth="1"/>
    <col min="8" max="8" width="9.42578125" customWidth="1"/>
    <col min="9" max="9" width="10" bestFit="1" customWidth="1"/>
    <col min="10" max="10" width="11.5703125" bestFit="1" customWidth="1"/>
    <col min="11" max="11" width="12.85546875" bestFit="1" customWidth="1"/>
    <col min="12" max="13" width="11.85546875" customWidth="1"/>
    <col min="14" max="14" width="12.28515625" bestFit="1" customWidth="1"/>
    <col min="15" max="15" width="13.28515625" customWidth="1"/>
    <col min="16" max="23" width="8.7109375" customWidth="1"/>
  </cols>
  <sheetData>
    <row r="1" spans="1:22" ht="15.75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</row>
    <row r="2" spans="1:22" ht="15.75" customHeight="1" thickBot="1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22" s="24" customFormat="1" ht="40.5" customHeight="1" thickBot="1">
      <c r="A3" s="25" t="s">
        <v>1</v>
      </c>
      <c r="B3" s="26" t="s">
        <v>2</v>
      </c>
      <c r="C3" s="59" t="s">
        <v>3</v>
      </c>
      <c r="D3" s="62" t="s">
        <v>4</v>
      </c>
      <c r="E3" s="60" t="s">
        <v>5</v>
      </c>
      <c r="F3" s="26" t="s">
        <v>6</v>
      </c>
      <c r="G3" s="26"/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33</v>
      </c>
      <c r="N3" s="26" t="s">
        <v>12</v>
      </c>
      <c r="O3" s="27" t="s">
        <v>13</v>
      </c>
      <c r="P3" s="23"/>
      <c r="Q3" s="23"/>
      <c r="R3" s="23"/>
      <c r="S3" s="23"/>
      <c r="T3" s="23"/>
      <c r="U3" s="23"/>
      <c r="V3" s="23"/>
    </row>
    <row r="4" spans="1:22" ht="15.75" customHeight="1">
      <c r="A4" s="32" t="s">
        <v>14</v>
      </c>
      <c r="B4" s="33">
        <v>387.5</v>
      </c>
      <c r="C4" s="46">
        <v>595</v>
      </c>
      <c r="D4" s="61">
        <v>2800</v>
      </c>
      <c r="E4" s="34">
        <f>C4*D4</f>
        <v>1666000</v>
      </c>
      <c r="F4" s="34">
        <f>+(C4*100)+40000</f>
        <v>99500</v>
      </c>
      <c r="G4" s="34">
        <f>F4*7</f>
        <v>696500</v>
      </c>
      <c r="H4" s="34">
        <v>10000</v>
      </c>
      <c r="I4" s="34">
        <v>100000</v>
      </c>
      <c r="J4" s="34">
        <f t="shared" ref="J4:J9" si="0">E4+F4+H4+I4</f>
        <v>1875500</v>
      </c>
      <c r="K4" s="35">
        <f t="shared" ref="K4:K9" si="1">J4*1%</f>
        <v>18755</v>
      </c>
      <c r="L4" s="35">
        <f t="shared" ref="L4:L9" si="2">J4*6%</f>
        <v>112530</v>
      </c>
      <c r="M4" s="35">
        <f>+J4*1%</f>
        <v>18755</v>
      </c>
      <c r="N4" s="36">
        <f>J4+K4+L4+M4</f>
        <v>2025540</v>
      </c>
      <c r="O4" s="37">
        <f t="shared" ref="O4:O9" si="3">N4/B4</f>
        <v>5227.2</v>
      </c>
    </row>
    <row r="5" spans="1:22" ht="15.75" customHeight="1">
      <c r="A5" s="38" t="s">
        <v>15</v>
      </c>
      <c r="B5" s="28">
        <v>384.38</v>
      </c>
      <c r="C5" s="47">
        <v>658</v>
      </c>
      <c r="D5" s="47">
        <v>2800</v>
      </c>
      <c r="E5" s="29">
        <f t="shared" ref="E5:E9" si="4">C5*D5</f>
        <v>1842400</v>
      </c>
      <c r="F5" s="29">
        <f t="shared" ref="F5:F9" si="5">+(C5*100)+40000</f>
        <v>105800</v>
      </c>
      <c r="G5" s="29">
        <f t="shared" ref="G5:G7" si="6">F5*7</f>
        <v>740600</v>
      </c>
      <c r="H5" s="29">
        <v>10000</v>
      </c>
      <c r="I5" s="29">
        <v>100000</v>
      </c>
      <c r="J5" s="29">
        <f t="shared" si="0"/>
        <v>2058200</v>
      </c>
      <c r="K5" s="30">
        <f t="shared" si="1"/>
        <v>20582</v>
      </c>
      <c r="L5" s="30">
        <f t="shared" si="2"/>
        <v>123492</v>
      </c>
      <c r="M5" s="30">
        <f t="shared" ref="M5:M9" si="7">+J5*1%</f>
        <v>20582</v>
      </c>
      <c r="N5" s="31">
        <f t="shared" ref="N5:N9" si="8">J5+K5+L5+M5</f>
        <v>2222856</v>
      </c>
      <c r="O5" s="39">
        <f t="shared" si="3"/>
        <v>5782.964774441959</v>
      </c>
    </row>
    <row r="6" spans="1:22" ht="15.75" customHeight="1">
      <c r="A6" s="38" t="s">
        <v>16</v>
      </c>
      <c r="B6" s="28">
        <v>385.35</v>
      </c>
      <c r="C6" s="47">
        <v>660</v>
      </c>
      <c r="D6" s="47">
        <v>2800</v>
      </c>
      <c r="E6" s="29">
        <f t="shared" si="4"/>
        <v>1848000</v>
      </c>
      <c r="F6" s="29">
        <f t="shared" si="5"/>
        <v>106000</v>
      </c>
      <c r="G6" s="29">
        <f t="shared" si="6"/>
        <v>742000</v>
      </c>
      <c r="H6" s="29">
        <v>10000</v>
      </c>
      <c r="I6" s="29">
        <v>100000</v>
      </c>
      <c r="J6" s="29">
        <f t="shared" si="0"/>
        <v>2064000</v>
      </c>
      <c r="K6" s="30">
        <f t="shared" si="1"/>
        <v>20640</v>
      </c>
      <c r="L6" s="30">
        <f t="shared" si="2"/>
        <v>123840</v>
      </c>
      <c r="M6" s="30">
        <f t="shared" si="7"/>
        <v>20640</v>
      </c>
      <c r="N6" s="31">
        <f t="shared" si="8"/>
        <v>2229120</v>
      </c>
      <c r="O6" s="39">
        <f t="shared" si="3"/>
        <v>5784.6632931101594</v>
      </c>
    </row>
    <row r="7" spans="1:22" ht="15.75" customHeight="1">
      <c r="A7" s="38" t="s">
        <v>17</v>
      </c>
      <c r="B7" s="28">
        <v>385.35</v>
      </c>
      <c r="C7" s="47">
        <v>660</v>
      </c>
      <c r="D7" s="47">
        <v>2800</v>
      </c>
      <c r="E7" s="29">
        <f t="shared" si="4"/>
        <v>1848000</v>
      </c>
      <c r="F7" s="29">
        <f t="shared" si="5"/>
        <v>106000</v>
      </c>
      <c r="G7" s="29">
        <f t="shared" si="6"/>
        <v>742000</v>
      </c>
      <c r="H7" s="29">
        <v>10000</v>
      </c>
      <c r="I7" s="29">
        <v>100000</v>
      </c>
      <c r="J7" s="29">
        <f t="shared" si="0"/>
        <v>2064000</v>
      </c>
      <c r="K7" s="30">
        <f t="shared" si="1"/>
        <v>20640</v>
      </c>
      <c r="L7" s="30">
        <f t="shared" si="2"/>
        <v>123840</v>
      </c>
      <c r="M7" s="30">
        <f t="shared" si="7"/>
        <v>20640</v>
      </c>
      <c r="N7" s="31">
        <f t="shared" si="8"/>
        <v>2229120</v>
      </c>
      <c r="O7" s="39">
        <f t="shared" si="3"/>
        <v>5784.6632931101594</v>
      </c>
    </row>
    <row r="8" spans="1:22" ht="15.75" customHeight="1">
      <c r="A8" s="38" t="s">
        <v>18</v>
      </c>
      <c r="B8" s="28">
        <v>479.32</v>
      </c>
      <c r="C8" s="47">
        <v>720</v>
      </c>
      <c r="D8" s="47">
        <v>2800</v>
      </c>
      <c r="E8" s="29">
        <f t="shared" si="4"/>
        <v>2016000</v>
      </c>
      <c r="F8" s="29">
        <f t="shared" si="5"/>
        <v>112000</v>
      </c>
      <c r="G8" s="29">
        <v>112000</v>
      </c>
      <c r="H8" s="29">
        <v>10000</v>
      </c>
      <c r="I8" s="29">
        <v>100000</v>
      </c>
      <c r="J8" s="29">
        <f t="shared" si="0"/>
        <v>2238000</v>
      </c>
      <c r="K8" s="30">
        <f t="shared" si="1"/>
        <v>22380</v>
      </c>
      <c r="L8" s="30">
        <f t="shared" si="2"/>
        <v>134280</v>
      </c>
      <c r="M8" s="30">
        <f t="shared" si="7"/>
        <v>22380</v>
      </c>
      <c r="N8" s="31">
        <f t="shared" si="8"/>
        <v>2417040</v>
      </c>
      <c r="O8" s="39">
        <f t="shared" si="3"/>
        <v>5042.6437453058497</v>
      </c>
    </row>
    <row r="9" spans="1:22" ht="15.75" customHeight="1" thickBot="1">
      <c r="A9" s="40" t="s">
        <v>19</v>
      </c>
      <c r="B9" s="41">
        <v>385.35</v>
      </c>
      <c r="C9" s="48">
        <v>560</v>
      </c>
      <c r="D9" s="65">
        <v>2800</v>
      </c>
      <c r="E9" s="42">
        <f t="shared" si="4"/>
        <v>1568000</v>
      </c>
      <c r="F9" s="42">
        <f t="shared" si="5"/>
        <v>96000</v>
      </c>
      <c r="G9" s="42">
        <v>96000</v>
      </c>
      <c r="H9" s="42">
        <v>10000</v>
      </c>
      <c r="I9" s="42">
        <v>100000</v>
      </c>
      <c r="J9" s="42">
        <f t="shared" si="0"/>
        <v>1774000</v>
      </c>
      <c r="K9" s="43">
        <f t="shared" si="1"/>
        <v>17740</v>
      </c>
      <c r="L9" s="43">
        <f t="shared" si="2"/>
        <v>106440</v>
      </c>
      <c r="M9" s="43">
        <f t="shared" si="7"/>
        <v>17740</v>
      </c>
      <c r="N9" s="44">
        <f t="shared" si="8"/>
        <v>1915920</v>
      </c>
      <c r="O9" s="45">
        <f t="shared" si="3"/>
        <v>4971.8956792526269</v>
      </c>
    </row>
    <row r="10" spans="1:22" ht="15.75" customHeight="1" thickBot="1">
      <c r="A10" s="20" t="s">
        <v>9</v>
      </c>
      <c r="B10" s="21">
        <f>SUM(B4:B9)</f>
        <v>2407.25</v>
      </c>
      <c r="C10" s="63">
        <f t="shared" ref="C10:O10" si="9">SUM(C4:C9)</f>
        <v>3853</v>
      </c>
      <c r="D10" s="66">
        <f t="shared" si="9"/>
        <v>16800</v>
      </c>
      <c r="E10" s="64">
        <f t="shared" si="9"/>
        <v>10788400</v>
      </c>
      <c r="F10" s="21">
        <f>SUM(F4:F9)</f>
        <v>625300</v>
      </c>
      <c r="G10" s="21">
        <f>SUM(G4:G9)</f>
        <v>3129100</v>
      </c>
      <c r="H10" s="21">
        <f t="shared" si="9"/>
        <v>60000</v>
      </c>
      <c r="I10" s="21">
        <f t="shared" si="9"/>
        <v>600000</v>
      </c>
      <c r="J10" s="21">
        <f t="shared" si="9"/>
        <v>12073700</v>
      </c>
      <c r="K10" s="21">
        <f t="shared" si="9"/>
        <v>120737</v>
      </c>
      <c r="L10" s="21">
        <f t="shared" si="9"/>
        <v>724422</v>
      </c>
      <c r="M10" s="21">
        <f t="shared" si="9"/>
        <v>120737</v>
      </c>
      <c r="N10" s="21">
        <f>SUM(N4:N9)</f>
        <v>13039596</v>
      </c>
      <c r="O10" s="22">
        <f t="shared" si="9"/>
        <v>32594.030785220752</v>
      </c>
    </row>
    <row r="11" spans="1:22" ht="15.75" customHeight="1">
      <c r="C11" s="49"/>
      <c r="D11" s="6"/>
      <c r="E11" s="6"/>
      <c r="F11" s="7"/>
      <c r="G11" s="7"/>
      <c r="H11" s="7"/>
      <c r="I11" s="7"/>
      <c r="J11" s="7"/>
      <c r="K11" s="7"/>
      <c r="L11" s="7"/>
      <c r="M11" s="7"/>
      <c r="N11" s="8"/>
      <c r="O11" s="7"/>
    </row>
    <row r="12" spans="1:22" ht="15.75" customHeight="1">
      <c r="C12" s="49"/>
      <c r="D12" s="6"/>
      <c r="E12" s="6"/>
      <c r="F12" s="7"/>
      <c r="G12" s="7"/>
      <c r="H12" s="7"/>
      <c r="I12" s="7"/>
      <c r="J12" s="7"/>
      <c r="K12" s="7"/>
      <c r="L12" s="7"/>
      <c r="M12" s="7"/>
      <c r="N12" s="8"/>
      <c r="O12" s="7"/>
    </row>
    <row r="13" spans="1:22" ht="15.75" customHeight="1" thickBot="1">
      <c r="C13" s="49"/>
      <c r="D13" s="6"/>
      <c r="E13" s="6"/>
      <c r="F13" s="7"/>
      <c r="G13" s="7"/>
      <c r="H13" s="7"/>
      <c r="I13" s="7"/>
      <c r="J13" s="7"/>
      <c r="K13" s="7"/>
      <c r="L13" s="7"/>
      <c r="M13" s="7"/>
      <c r="N13" s="8"/>
      <c r="O13" s="7"/>
    </row>
    <row r="14" spans="1:22" ht="15.75" customHeight="1">
      <c r="C14" s="46">
        <v>595</v>
      </c>
      <c r="D14" s="6">
        <v>4165</v>
      </c>
      <c r="E14" s="6"/>
      <c r="F14" s="7"/>
      <c r="G14" s="7"/>
      <c r="H14" s="7"/>
      <c r="I14" s="7"/>
      <c r="J14" s="7"/>
      <c r="K14" s="7"/>
      <c r="L14" s="7"/>
      <c r="M14" s="7"/>
      <c r="N14" s="8"/>
      <c r="O14" s="7"/>
    </row>
    <row r="15" spans="1:22" ht="15.75" customHeight="1">
      <c r="C15" s="47">
        <v>658</v>
      </c>
      <c r="D15" s="6">
        <v>4606</v>
      </c>
      <c r="E15" s="6"/>
      <c r="F15" s="7"/>
      <c r="G15" s="7">
        <f>E4/B4</f>
        <v>4299.3548387096771</v>
      </c>
      <c r="H15" s="7"/>
      <c r="I15" s="7"/>
      <c r="J15" s="7"/>
      <c r="K15" s="7"/>
      <c r="L15" s="7"/>
      <c r="M15" s="7"/>
      <c r="N15" s="8"/>
      <c r="O15" s="7"/>
    </row>
    <row r="16" spans="1:22" ht="15.75" customHeight="1">
      <c r="C16" s="47">
        <v>660</v>
      </c>
      <c r="D16" s="6">
        <v>4620</v>
      </c>
      <c r="E16" s="6"/>
      <c r="F16" s="7"/>
      <c r="G16" s="7">
        <f t="shared" ref="G16:G20" si="10">E5/B5</f>
        <v>4793.1734221343459</v>
      </c>
      <c r="H16" s="7"/>
      <c r="I16" s="7"/>
      <c r="J16" s="7"/>
      <c r="K16" s="7"/>
      <c r="L16" s="7"/>
      <c r="M16" s="7"/>
      <c r="N16" s="8"/>
      <c r="O16" s="7"/>
    </row>
    <row r="17" spans="3:15" ht="15.75" customHeight="1">
      <c r="C17" s="47">
        <v>660</v>
      </c>
      <c r="D17" s="6">
        <v>4620</v>
      </c>
      <c r="E17" s="6"/>
      <c r="F17" s="7"/>
      <c r="G17" s="7">
        <f t="shared" si="10"/>
        <v>4795.6403269754765</v>
      </c>
      <c r="H17" s="7"/>
      <c r="I17" s="7"/>
      <c r="J17" s="7"/>
      <c r="K17" s="7"/>
      <c r="L17" s="7"/>
      <c r="M17" s="7"/>
      <c r="N17" s="8"/>
      <c r="O17" s="7"/>
    </row>
    <row r="18" spans="3:15" ht="15.75" customHeight="1">
      <c r="C18" s="47">
        <v>720</v>
      </c>
      <c r="D18" s="47">
        <v>720</v>
      </c>
      <c r="E18" s="6"/>
      <c r="F18" s="7"/>
      <c r="G18" s="7">
        <f t="shared" si="10"/>
        <v>4795.6403269754765</v>
      </c>
      <c r="H18" s="7"/>
      <c r="I18" s="7"/>
      <c r="J18" s="7"/>
      <c r="K18" s="7"/>
      <c r="L18" s="7"/>
      <c r="M18" s="7"/>
      <c r="N18" s="8"/>
      <c r="O18" s="7"/>
    </row>
    <row r="19" spans="3:15" ht="15.75" customHeight="1" thickBot="1">
      <c r="C19" s="48">
        <v>560</v>
      </c>
      <c r="D19" s="48">
        <v>560</v>
      </c>
      <c r="E19" s="6"/>
      <c r="F19" s="7"/>
      <c r="G19" s="7">
        <f t="shared" si="10"/>
        <v>4205.958441124927</v>
      </c>
      <c r="H19" s="7"/>
      <c r="I19" s="7"/>
      <c r="J19" s="7"/>
      <c r="K19" s="7"/>
      <c r="L19" s="7"/>
      <c r="M19" s="7"/>
      <c r="N19" s="8"/>
      <c r="O19" s="7"/>
    </row>
    <row r="20" spans="3:15" ht="15.75" customHeight="1">
      <c r="C20" s="49"/>
      <c r="D20" s="6">
        <f>SUM(D14:D19)</f>
        <v>19291</v>
      </c>
      <c r="E20" s="6">
        <f>G10/D20</f>
        <v>162.20517339692086</v>
      </c>
      <c r="F20" s="7"/>
      <c r="G20" s="7">
        <f t="shared" si="10"/>
        <v>4069.0281562216164</v>
      </c>
      <c r="H20" s="7"/>
      <c r="I20" s="7"/>
      <c r="J20" s="7"/>
      <c r="K20" s="7"/>
      <c r="L20" s="7"/>
      <c r="M20" s="7"/>
      <c r="N20" s="8"/>
      <c r="O20" s="7"/>
    </row>
    <row r="21" spans="3:15" ht="15.75" customHeight="1">
      <c r="C21" s="49"/>
      <c r="D21" s="6"/>
      <c r="E21" s="6"/>
      <c r="F21" s="7"/>
      <c r="G21" s="7"/>
      <c r="H21" s="7"/>
      <c r="I21" s="7"/>
      <c r="J21" s="7"/>
      <c r="K21" s="7"/>
      <c r="L21" s="7"/>
      <c r="M21" s="7"/>
      <c r="N21" s="8"/>
      <c r="O21" s="7"/>
    </row>
    <row r="22" spans="3:15" ht="15.75" customHeight="1">
      <c r="C22" s="49"/>
      <c r="D22" s="6"/>
      <c r="E22" s="6"/>
      <c r="F22" s="7"/>
      <c r="G22" s="7"/>
      <c r="H22" s="7"/>
      <c r="I22" s="7"/>
      <c r="J22" s="7"/>
      <c r="K22" s="7"/>
      <c r="L22" s="7"/>
      <c r="M22" s="7"/>
      <c r="N22" s="8"/>
      <c r="O22" s="7"/>
    </row>
    <row r="23" spans="3:15" ht="15.75" customHeight="1">
      <c r="C23" s="49"/>
      <c r="D23" s="6"/>
      <c r="E23" s="6"/>
      <c r="F23" s="7"/>
      <c r="G23" s="7"/>
      <c r="H23" s="7"/>
      <c r="I23" s="7"/>
      <c r="J23" s="7"/>
      <c r="K23" s="7"/>
      <c r="L23" s="7"/>
      <c r="M23" s="7"/>
      <c r="N23" s="8"/>
      <c r="O23" s="7"/>
    </row>
    <row r="24" spans="3:15" ht="15.75" customHeight="1">
      <c r="C24" s="49"/>
      <c r="D24" s="6"/>
      <c r="E24" s="6"/>
      <c r="F24" s="7"/>
      <c r="G24" s="7"/>
      <c r="H24" s="7"/>
      <c r="I24" s="7"/>
      <c r="J24" s="7"/>
      <c r="K24" s="7"/>
      <c r="L24" s="7"/>
      <c r="M24" s="7"/>
      <c r="N24" s="8"/>
      <c r="O24" s="7"/>
    </row>
    <row r="25" spans="3:15" ht="15.75" customHeight="1">
      <c r="C25" s="49"/>
      <c r="D25" s="6"/>
      <c r="E25" s="6"/>
      <c r="F25" s="7"/>
      <c r="G25" s="7"/>
      <c r="H25" s="7"/>
      <c r="I25" s="7"/>
      <c r="J25" s="7"/>
      <c r="K25" s="7"/>
      <c r="L25" s="7"/>
      <c r="M25" s="7"/>
      <c r="N25" s="8"/>
      <c r="O25" s="7"/>
    </row>
    <row r="26" spans="3:15" ht="15.75" customHeight="1">
      <c r="C26" s="49"/>
      <c r="D26" s="6"/>
      <c r="E26" s="6"/>
      <c r="F26" s="7"/>
      <c r="G26" s="7"/>
      <c r="H26" s="7"/>
      <c r="I26" s="7"/>
      <c r="J26" s="7"/>
      <c r="K26" s="7"/>
      <c r="L26" s="7"/>
      <c r="M26" s="7"/>
      <c r="N26" s="8"/>
      <c r="O26" s="7"/>
    </row>
    <row r="27" spans="3:15" ht="15.75" customHeight="1">
      <c r="C27" s="49"/>
      <c r="D27" s="6"/>
      <c r="E27" s="6"/>
      <c r="F27" s="7"/>
      <c r="G27" s="7"/>
      <c r="H27" s="7"/>
      <c r="I27" s="7"/>
      <c r="J27" s="7"/>
      <c r="K27" s="7"/>
      <c r="L27" s="7"/>
      <c r="M27" s="7"/>
      <c r="N27" s="8"/>
      <c r="O27" s="7"/>
    </row>
    <row r="28" spans="3:15" ht="15.75" customHeight="1">
      <c r="C28" s="49"/>
      <c r="D28" s="6"/>
      <c r="E28" s="6"/>
      <c r="F28" s="7"/>
      <c r="G28" s="7"/>
      <c r="H28" s="7"/>
      <c r="I28" s="7"/>
      <c r="J28" s="7"/>
      <c r="K28" s="7"/>
      <c r="L28" s="7"/>
      <c r="M28" s="7"/>
      <c r="N28" s="8"/>
      <c r="O28" s="7"/>
    </row>
    <row r="29" spans="3:15" ht="15.75" customHeight="1">
      <c r="C29" s="49"/>
      <c r="D29" s="6"/>
      <c r="E29" s="6"/>
      <c r="F29" s="7"/>
      <c r="G29" s="7"/>
      <c r="H29" s="7"/>
      <c r="I29" s="7"/>
      <c r="J29" s="7"/>
      <c r="K29" s="7"/>
      <c r="L29" s="7"/>
      <c r="M29" s="7"/>
      <c r="N29" s="8"/>
      <c r="O29" s="7"/>
    </row>
    <row r="30" spans="3:15" ht="15.75" customHeight="1">
      <c r="C30" s="49"/>
      <c r="D30" s="6"/>
      <c r="E30" s="6"/>
      <c r="F30" s="7"/>
      <c r="G30" s="7"/>
      <c r="H30" s="7"/>
      <c r="I30" s="7"/>
      <c r="J30" s="7"/>
      <c r="K30" s="7"/>
      <c r="L30" s="7"/>
      <c r="M30" s="7"/>
      <c r="N30" s="8"/>
      <c r="O30" s="7"/>
    </row>
    <row r="31" spans="3:15" ht="15.75" customHeight="1">
      <c r="C31" s="49"/>
      <c r="D31" s="6"/>
      <c r="E31" s="6"/>
      <c r="F31" s="7"/>
      <c r="G31" s="7"/>
      <c r="H31" s="7"/>
      <c r="I31" s="7"/>
      <c r="J31" s="7"/>
      <c r="K31" s="7"/>
      <c r="L31" s="7"/>
      <c r="M31" s="7"/>
      <c r="N31" s="8"/>
      <c r="O31" s="7"/>
    </row>
    <row r="32" spans="3:15" ht="15.75" customHeight="1">
      <c r="C32" s="49"/>
      <c r="D32" s="6"/>
      <c r="E32" s="6"/>
      <c r="F32" s="7"/>
      <c r="G32" s="7"/>
      <c r="H32" s="7"/>
      <c r="I32" s="7"/>
      <c r="J32" s="7"/>
      <c r="K32" s="7"/>
      <c r="L32" s="7"/>
      <c r="M32" s="7"/>
      <c r="N32" s="8"/>
      <c r="O32" s="7"/>
    </row>
    <row r="33" spans="1:15" ht="15.75" customHeight="1">
      <c r="C33" s="49"/>
      <c r="D33" s="6"/>
      <c r="E33" s="6"/>
      <c r="F33" s="7"/>
      <c r="G33" s="7"/>
      <c r="H33" s="7"/>
      <c r="I33" s="7"/>
      <c r="J33" s="7"/>
      <c r="K33" s="7"/>
      <c r="L33" s="7"/>
      <c r="M33" s="7"/>
      <c r="N33" s="8"/>
      <c r="O33" s="7"/>
    </row>
    <row r="34" spans="1:15" ht="15.75" customHeight="1">
      <c r="C34" s="49"/>
      <c r="D34" s="6"/>
      <c r="E34" s="6"/>
      <c r="F34" s="7"/>
      <c r="G34" s="7"/>
      <c r="H34" s="7"/>
      <c r="I34" s="7"/>
      <c r="J34" s="7"/>
      <c r="K34" s="7"/>
      <c r="L34" s="7"/>
      <c r="M34" s="7"/>
      <c r="N34" s="8"/>
      <c r="O34" s="7"/>
    </row>
    <row r="35" spans="1:15" ht="15.75" customHeight="1">
      <c r="C35" s="49"/>
      <c r="D35" s="6"/>
      <c r="E35" s="6"/>
      <c r="F35" s="7"/>
      <c r="G35" s="7"/>
      <c r="H35" s="7"/>
      <c r="I35" s="7"/>
      <c r="J35" s="7"/>
      <c r="K35" s="7"/>
      <c r="L35" s="7"/>
      <c r="M35" s="7"/>
      <c r="N35" s="8"/>
      <c r="O35" s="7"/>
    </row>
    <row r="36" spans="1:15" ht="15.75" customHeight="1">
      <c r="C36" s="49"/>
      <c r="D36" s="6"/>
      <c r="E36" s="6"/>
      <c r="F36" s="7"/>
      <c r="G36" s="7"/>
      <c r="H36" s="7"/>
      <c r="I36" s="7"/>
      <c r="J36" s="7"/>
      <c r="K36" s="7"/>
      <c r="L36" s="7"/>
      <c r="M36" s="7"/>
      <c r="N36" s="8"/>
      <c r="O36" s="7"/>
    </row>
    <row r="37" spans="1:15" ht="15.75" customHeight="1">
      <c r="C37" s="49"/>
      <c r="D37" s="6"/>
      <c r="E37" s="6"/>
      <c r="F37" s="7"/>
      <c r="G37" s="7"/>
      <c r="H37" s="7"/>
      <c r="I37" s="7"/>
      <c r="J37" s="7"/>
      <c r="K37" s="7"/>
      <c r="L37" s="7"/>
      <c r="M37" s="7"/>
      <c r="N37" s="8"/>
      <c r="O37" s="7"/>
    </row>
    <row r="38" spans="1:15" ht="15.75" customHeight="1">
      <c r="C38" s="49"/>
      <c r="D38" s="6"/>
      <c r="E38" s="6"/>
      <c r="F38" s="7"/>
      <c r="G38" s="7"/>
      <c r="H38" s="7"/>
      <c r="I38" s="7"/>
      <c r="J38" s="7"/>
      <c r="K38" s="7"/>
      <c r="L38" s="7"/>
      <c r="M38" s="7"/>
      <c r="N38" s="8"/>
      <c r="O38" s="7"/>
    </row>
    <row r="39" spans="1:15" ht="15.75" customHeight="1">
      <c r="I39" s="9"/>
      <c r="J39" s="9"/>
      <c r="K39" s="9"/>
      <c r="L39" s="10"/>
      <c r="M39" s="10"/>
    </row>
    <row r="40" spans="1:15" ht="15.75" customHeight="1">
      <c r="A40" s="73" t="s">
        <v>20</v>
      </c>
      <c r="B40" s="74"/>
      <c r="C40" s="74"/>
      <c r="D40" s="74"/>
      <c r="E40" s="74"/>
      <c r="F40" s="74"/>
      <c r="G40" s="74"/>
      <c r="H40" s="75"/>
    </row>
    <row r="41" spans="1:15" ht="15.75" customHeight="1">
      <c r="A41" s="76"/>
      <c r="B41" s="77"/>
      <c r="C41" s="77"/>
      <c r="D41" s="77"/>
      <c r="E41" s="77"/>
      <c r="F41" s="77"/>
      <c r="G41" s="77"/>
      <c r="H41" s="78"/>
    </row>
    <row r="42" spans="1:15" ht="15.75" customHeight="1">
      <c r="A42" s="11" t="s">
        <v>21</v>
      </c>
      <c r="B42" s="12" t="s">
        <v>22</v>
      </c>
      <c r="C42" s="51" t="s">
        <v>23</v>
      </c>
      <c r="D42" s="1" t="s">
        <v>24</v>
      </c>
      <c r="E42" s="11" t="s">
        <v>25</v>
      </c>
      <c r="F42" s="12" t="s">
        <v>26</v>
      </c>
      <c r="G42" s="12"/>
      <c r="H42" s="12" t="s">
        <v>27</v>
      </c>
    </row>
    <row r="43" spans="1:15" ht="15.75" customHeight="1">
      <c r="A43" s="2">
        <v>3</v>
      </c>
      <c r="B43" s="3">
        <v>479.32</v>
      </c>
      <c r="C43" s="52">
        <v>479.32</v>
      </c>
      <c r="D43" s="3">
        <v>718.98</v>
      </c>
      <c r="E43" s="3">
        <v>0</v>
      </c>
      <c r="F43" s="3">
        <v>718.98</v>
      </c>
      <c r="G43" s="3"/>
      <c r="H43" s="3">
        <v>720</v>
      </c>
    </row>
    <row r="44" spans="1:15" ht="15.75" customHeight="1">
      <c r="A44" s="5">
        <v>4</v>
      </c>
      <c r="B44" s="4">
        <v>385.35</v>
      </c>
      <c r="C44" s="53">
        <v>385.35</v>
      </c>
      <c r="D44" s="4">
        <v>558.76</v>
      </c>
      <c r="E44" s="4">
        <v>0</v>
      </c>
      <c r="F44" s="4">
        <v>558.76</v>
      </c>
      <c r="G44" s="4"/>
      <c r="H44" s="4">
        <v>560</v>
      </c>
    </row>
    <row r="45" spans="1:15" ht="15.75" customHeight="1">
      <c r="A45" s="13" t="s">
        <v>28</v>
      </c>
      <c r="B45" s="14">
        <v>864.67</v>
      </c>
      <c r="C45" s="54">
        <v>864.67</v>
      </c>
      <c r="D45" s="15">
        <v>1277.74</v>
      </c>
      <c r="E45" s="13">
        <v>0</v>
      </c>
      <c r="F45" s="14">
        <v>1278</v>
      </c>
      <c r="G45" s="14"/>
      <c r="H45" s="14">
        <v>1280</v>
      </c>
    </row>
    <row r="46" spans="1:15" ht="15.75" customHeight="1">
      <c r="A46" s="1" t="s">
        <v>29</v>
      </c>
      <c r="B46" s="1">
        <v>864.67</v>
      </c>
      <c r="C46" s="55"/>
      <c r="D46" s="1"/>
      <c r="E46" s="1"/>
      <c r="F46" s="16"/>
      <c r="G46" s="16"/>
      <c r="H46" s="16"/>
    </row>
    <row r="47" spans="1:15" ht="15.75" customHeight="1">
      <c r="A47" s="16"/>
      <c r="B47" s="17"/>
      <c r="C47" s="56"/>
      <c r="D47" s="16"/>
      <c r="E47" s="16"/>
      <c r="F47" s="16"/>
      <c r="G47" s="16"/>
      <c r="H47" s="16"/>
    </row>
    <row r="48" spans="1:15" ht="15.75" customHeight="1">
      <c r="A48" s="73" t="s">
        <v>30</v>
      </c>
      <c r="B48" s="74"/>
      <c r="C48" s="74"/>
      <c r="D48" s="74"/>
      <c r="E48" s="74"/>
      <c r="F48" s="74"/>
      <c r="G48" s="74"/>
      <c r="H48" s="75"/>
    </row>
    <row r="49" spans="1:8" ht="15.75" customHeight="1">
      <c r="A49" s="76"/>
      <c r="B49" s="77"/>
      <c r="C49" s="77"/>
      <c r="D49" s="77"/>
      <c r="E49" s="77"/>
      <c r="F49" s="77"/>
      <c r="G49" s="77"/>
      <c r="H49" s="78"/>
    </row>
    <row r="50" spans="1:8" ht="15.75" customHeight="1">
      <c r="A50" s="11" t="s">
        <v>21</v>
      </c>
      <c r="B50" s="12" t="s">
        <v>22</v>
      </c>
      <c r="C50" s="51" t="s">
        <v>23</v>
      </c>
      <c r="D50" s="1" t="s">
        <v>31</v>
      </c>
      <c r="E50" s="11" t="s">
        <v>25</v>
      </c>
      <c r="F50" s="12" t="s">
        <v>26</v>
      </c>
      <c r="G50" s="12"/>
      <c r="H50" s="14" t="s">
        <v>27</v>
      </c>
    </row>
    <row r="51" spans="1:8" ht="15.75" customHeight="1">
      <c r="A51" s="2" t="s">
        <v>14</v>
      </c>
      <c r="B51" s="3">
        <v>336.48</v>
      </c>
      <c r="C51" s="52">
        <v>387.5</v>
      </c>
      <c r="D51" s="3">
        <v>561.88</v>
      </c>
      <c r="E51" s="3">
        <v>33.630000000000003</v>
      </c>
      <c r="F51" s="3">
        <v>595.51</v>
      </c>
      <c r="G51" s="4"/>
      <c r="H51" s="4">
        <v>595</v>
      </c>
    </row>
    <row r="52" spans="1:8" ht="15.75" customHeight="1">
      <c r="A52" s="5" t="s">
        <v>15</v>
      </c>
      <c r="B52" s="4">
        <v>384.38</v>
      </c>
      <c r="C52" s="53">
        <v>384.38</v>
      </c>
      <c r="D52" s="4">
        <v>557.35</v>
      </c>
      <c r="E52" s="4">
        <v>100.31</v>
      </c>
      <c r="F52" s="4">
        <v>657.66</v>
      </c>
      <c r="G52" s="4"/>
      <c r="H52" s="4">
        <v>658</v>
      </c>
    </row>
    <row r="53" spans="1:8" ht="15.75" customHeight="1">
      <c r="A53" s="5" t="s">
        <v>16</v>
      </c>
      <c r="B53" s="4">
        <v>385.35</v>
      </c>
      <c r="C53" s="53">
        <v>385.35</v>
      </c>
      <c r="D53" s="4">
        <v>558.76</v>
      </c>
      <c r="E53" s="4">
        <v>101.5</v>
      </c>
      <c r="F53" s="4">
        <v>660.26</v>
      </c>
      <c r="G53" s="4"/>
      <c r="H53" s="4">
        <v>660</v>
      </c>
    </row>
    <row r="54" spans="1:8" ht="15.75" customHeight="1">
      <c r="A54" s="5" t="s">
        <v>17</v>
      </c>
      <c r="B54" s="4">
        <v>385.35</v>
      </c>
      <c r="C54" s="53">
        <v>385.35</v>
      </c>
      <c r="D54" s="4">
        <v>558.76</v>
      </c>
      <c r="E54" s="4">
        <v>101.5</v>
      </c>
      <c r="F54" s="4">
        <v>660.26</v>
      </c>
      <c r="G54" s="4"/>
      <c r="H54" s="4">
        <v>660</v>
      </c>
    </row>
    <row r="55" spans="1:8" ht="15.75" customHeight="1">
      <c r="A55" s="13" t="s">
        <v>28</v>
      </c>
      <c r="B55" s="14">
        <v>1491.56</v>
      </c>
      <c r="C55" s="57">
        <v>1542.58</v>
      </c>
      <c r="D55" s="14">
        <v>2236.7399999999998</v>
      </c>
      <c r="E55" s="14">
        <v>336.94</v>
      </c>
      <c r="F55" s="14">
        <v>2574</v>
      </c>
      <c r="G55" s="14"/>
      <c r="H55" s="14">
        <v>2573</v>
      </c>
    </row>
    <row r="56" spans="1:8" ht="15.75" customHeight="1">
      <c r="A56" s="18"/>
      <c r="B56" s="19" t="s">
        <v>32</v>
      </c>
      <c r="C56" s="58"/>
      <c r="D56" s="19"/>
      <c r="E56" s="19"/>
      <c r="F56" s="14">
        <v>18016</v>
      </c>
      <c r="G56" s="14"/>
      <c r="H56" s="14">
        <v>19291</v>
      </c>
    </row>
    <row r="57" spans="1:8" ht="15.75" customHeight="1"/>
    <row r="58" spans="1:8" ht="15.75" customHeight="1"/>
    <row r="59" spans="1:8" ht="15.75" customHeight="1"/>
    <row r="60" spans="1:8" ht="15.75" customHeight="1"/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</sheetData>
  <mergeCells count="3">
    <mergeCell ref="A1:O2"/>
    <mergeCell ref="A40:H41"/>
    <mergeCell ref="A48:H4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 Building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yogeshwar</dc:creator>
  <cp:lastModifiedBy>Vinita Surve</cp:lastModifiedBy>
  <dcterms:created xsi:type="dcterms:W3CDTF">2024-08-24T11:22:20Z</dcterms:created>
  <dcterms:modified xsi:type="dcterms:W3CDTF">2024-10-09T06:46:34Z</dcterms:modified>
</cp:coreProperties>
</file>