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Lokhandwala\Raman Shyam Grover\"/>
    </mc:Choice>
  </mc:AlternateContent>
  <xr:revisionPtr revIDLastSave="0" documentId="13_ncr:1_{C4A5CED2-1FB1-4938-94C4-97955A28F11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H28" i="4"/>
  <c r="W9" i="4"/>
  <c r="Q4" i="4" l="1"/>
  <c r="P3" i="4" l="1"/>
  <c r="C5" i="25" l="1"/>
  <c r="C4" i="25"/>
  <c r="C3" i="25"/>
  <c r="Q2" i="4"/>
  <c r="Q3" i="4"/>
  <c r="B3" i="4" s="1"/>
  <c r="C3" i="4" s="1"/>
  <c r="D3" i="4" s="1"/>
  <c r="Q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1" i="23" l="1"/>
  <c r="C25" i="23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<sst xmlns="http://schemas.openxmlformats.org/spreadsheetml/2006/main" count="131" uniqueCount="89">
  <si>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</si>
  <si>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</si>
  <si>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</si>
  <si>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</si>
  <si>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</si>
  <si>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</si>
  <si>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</si>
  <si>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</si>
  <si>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</si>
  <si>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</si>
  <si>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</si>
  <si>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</si>
  <si>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</si>
  <si>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</si>
  <si>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</si>
  <si>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</si>
  <si>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</si>
  <si>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</si>
  <si>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</si>
  <si>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</si>
  <si>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</si>
  <si>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</si>
  <si>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</si>
  <si>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</si>
  <si>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</si>
  <si>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</si>
  <si>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</si>
  <si>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</si>
  <si>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</si>
  <si>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</si>
  <si>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</si>
  <si>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</si>
  <si>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</si>
  <si>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</si>
  <si>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</si>
  <si>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</si>
  <si>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</si>
  <si>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</si>
  <si>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</si>
  <si>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</si>
  <si>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</si>
  <si>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</si>
  <si>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</si>
  <si>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</si>
  <si>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</si>
  <si>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</si>
  <si>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</si>
  <si>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</si>
  <si>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</si>
  <si>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</si>
  <si>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</si>
  <si>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</si>
  <si>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</si>
  <si>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</si>
  <si>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</si>
  <si>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</si>
  <si>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</si>
  <si>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</si>
  <si>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</si>
  <si>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</si>
  <si>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</si>
  <si>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</si>
  <si>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</si>
  <si>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</si>
  <si>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</si>
  <si>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</si>
  <si>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</si>
  <si>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</si>
  <si>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</si>
  <si>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</si>
  <si>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</si>
  <si>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</si>
  <si>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</si>
  <si>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</si>
  <si>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</si>
  <si>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</si>
  <si>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</si>
  <si>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</si>
  <si>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</si>
  <si>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</si>
  <si>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</si>
  <si>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</si>
  <si>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</si>
  <si>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</si>
  <si>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OC-1987</t>
  </si>
  <si>
    <t>IGR-06.07.23</t>
  </si>
  <si>
    <t>IGR-16.03.23</t>
  </si>
  <si>
    <t>IGR-26.04.24</t>
  </si>
  <si>
    <t>IGR-03.01.24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</si>
</sst>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26A01-D83D-489B-99FF-2F752066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EC746-BD49-4C85-9483-E26E77476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BDFC6E-6547-4EB4-B534-35FB8D6F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EC2C8-2D7E-45C3-ADF1-7B3DCD3B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7D296C-3118-4B46-8745-61AB00E26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5E026F-7ABF-414B-854A-B08328990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202289.283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231689.283</v>
      </c>
      <c r="D9" s="58" t="s">
        <v>62</v>
      </c>
      <c r="E9" s="59">
        <f>C9/10.764</f>
        <v>21524.459587513935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1987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37</v>
      </c>
      <c r="D13" s="65">
        <f>D12-C13</f>
        <v>63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D17" sqref="D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32800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30100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37</v>
      </c>
      <c r="D7" s="24">
        <v>2024</v>
      </c>
    </row>
    <row r="8" spans="1:5" x14ac:dyDescent="0.25">
      <c r="A8" s="15" t="s">
        <v>18</v>
      </c>
      <c r="B8" s="23"/>
      <c r="C8" s="24">
        <f>C9-C7</f>
        <v>23</v>
      </c>
      <c r="D8" s="24">
        <v>1987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55.5</v>
      </c>
      <c r="D10" s="24"/>
    </row>
    <row r="11" spans="1:5" x14ac:dyDescent="0.25">
      <c r="A11" s="15"/>
      <c r="B11" s="25"/>
      <c r="C11" s="26">
        <f>C10%</f>
        <v>0.55500000000000005</v>
      </c>
      <c r="D11" s="26"/>
    </row>
    <row r="12" spans="1:5" x14ac:dyDescent="0.25">
      <c r="A12" s="15" t="s">
        <v>21</v>
      </c>
      <c r="B12" s="18"/>
      <c r="C12" s="19">
        <f>C6*C11</f>
        <v>1498.5000000000002</v>
      </c>
      <c r="D12" s="22"/>
    </row>
    <row r="13" spans="1:5" x14ac:dyDescent="0.25">
      <c r="A13" s="15" t="s">
        <v>22</v>
      </c>
      <c r="B13" s="18"/>
      <c r="C13" s="19">
        <f>C6-C12</f>
        <v>1201.4999999999998</v>
      </c>
      <c r="D13" s="22"/>
    </row>
    <row r="14" spans="1:5" x14ac:dyDescent="0.25">
      <c r="A14" s="15" t="s">
        <v>15</v>
      </c>
      <c r="B14" s="18"/>
      <c r="C14" s="19">
        <f>C5</f>
        <v>30100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C13+C14+0.5</f>
        <v>31302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970</v>
      </c>
      <c r="D18" s="24"/>
    </row>
    <row r="19" spans="1:5" x14ac:dyDescent="0.25">
      <c r="A19" s="15" t="s">
        <v>74</v>
      </c>
      <c r="B19" s="6"/>
      <c r="C19" s="30">
        <f>C18*C16</f>
        <v>30362940</v>
      </c>
      <c r="D19" s="72"/>
      <c r="E19" s="65"/>
    </row>
    <row r="20" spans="1:5" x14ac:dyDescent="0.25">
      <c r="A20" s="15" t="s">
        <v>24</v>
      </c>
      <c r="C20" s="31">
        <f>C19*90%</f>
        <v>27326646</v>
      </c>
      <c r="D20" s="30"/>
      <c r="E20" s="65"/>
    </row>
    <row r="21" spans="1:5" x14ac:dyDescent="0.25">
      <c r="A21" s="15" t="s">
        <v>25</v>
      </c>
      <c r="C21" s="31">
        <f>C19*80%</f>
        <v>24290352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2619000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63256.125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workbookViewId="0">
      <selection activeCell="Q8" sqref="Q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808.33333333333337</v>
      </c>
      <c r="C2" s="4">
        <f t="shared" ref="C2:C16" si="1">B2*1.2</f>
        <v>970</v>
      </c>
      <c r="D2" s="4">
        <f t="shared" ref="D2:D16" si="2">C2*1.2</f>
        <v>1164</v>
      </c>
      <c r="E2" s="5">
        <f t="shared" ref="E2:E16" si="3">R2</f>
        <v>25000000</v>
      </c>
      <c r="F2" s="4">
        <f t="shared" ref="F2:F15" si="4">ROUND((E2/B2),0)</f>
        <v>30928</v>
      </c>
      <c r="G2" s="4">
        <f t="shared" ref="G2:G15" si="5">ROUND((E2/C2),0)</f>
        <v>25773</v>
      </c>
      <c r="H2" s="4">
        <f t="shared" ref="H2:H15" si="6">ROUND((E2/D2),0)</f>
        <v>21478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970</v>
      </c>
      <c r="Q2">
        <f t="shared" ref="Q2:Q10" si="9">P2/1.2</f>
        <v>808.33333333333337</v>
      </c>
      <c r="R2" s="2">
        <v>25000000</v>
      </c>
      <c r="S2" s="2" t="s">
        <v>85</v>
      </c>
    </row>
    <row r="3" spans="1:23" x14ac:dyDescent="0.25">
      <c r="A3" s="4">
        <v>2</v>
      </c>
      <c r="B3" s="4">
        <f t="shared" si="0"/>
        <v>533.53560000000004</v>
      </c>
      <c r="C3" s="4">
        <f t="shared" si="1"/>
        <v>640.24272000000008</v>
      </c>
      <c r="D3" s="4">
        <f t="shared" si="2"/>
        <v>768.29126400000007</v>
      </c>
      <c r="E3" s="5">
        <f t="shared" si="3"/>
        <v>17500000</v>
      </c>
      <c r="F3" s="4">
        <f t="shared" si="4"/>
        <v>32800</v>
      </c>
      <c r="G3" s="4">
        <f t="shared" si="5"/>
        <v>27333</v>
      </c>
      <c r="H3" s="4">
        <f t="shared" si="6"/>
        <v>22778</v>
      </c>
      <c r="I3" s="4">
        <f t="shared" si="7"/>
        <v>0</v>
      </c>
      <c r="J3" s="4">
        <f t="shared" si="8"/>
        <v>0</v>
      </c>
      <c r="O3">
        <v>0</v>
      </c>
      <c r="P3">
        <f>59.48*10.764</f>
        <v>640.24271999999996</v>
      </c>
      <c r="Q3">
        <f t="shared" si="9"/>
        <v>533.53560000000004</v>
      </c>
      <c r="R3" s="2">
        <v>17500000</v>
      </c>
      <c r="S3" s="2" t="s">
        <v>86</v>
      </c>
    </row>
    <row r="4" spans="1:23" x14ac:dyDescent="0.25">
      <c r="A4" s="4">
        <v>3</v>
      </c>
      <c r="B4" s="4">
        <f t="shared" si="0"/>
        <v>420.83333333333337</v>
      </c>
      <c r="C4" s="4">
        <f t="shared" si="1"/>
        <v>505</v>
      </c>
      <c r="D4" s="4">
        <f t="shared" si="2"/>
        <v>606</v>
      </c>
      <c r="E4" s="5">
        <f t="shared" si="3"/>
        <v>16000000</v>
      </c>
      <c r="F4" s="4">
        <f t="shared" si="4"/>
        <v>38020</v>
      </c>
      <c r="G4" s="73">
        <f t="shared" si="5"/>
        <v>31683</v>
      </c>
      <c r="H4" s="73">
        <f t="shared" si="6"/>
        <v>26403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v>505</v>
      </c>
      <c r="Q4" s="7">
        <f t="shared" ref="Q4" si="10">P4/1.2</f>
        <v>420.83333333333337</v>
      </c>
      <c r="R4" s="74">
        <v>16000000</v>
      </c>
      <c r="S4" s="74" t="s">
        <v>87</v>
      </c>
    </row>
    <row r="5" spans="1:23" x14ac:dyDescent="0.25">
      <c r="A5" s="4">
        <v>4</v>
      </c>
      <c r="B5" s="4">
        <f t="shared" si="0"/>
        <v>350</v>
      </c>
      <c r="C5" s="4">
        <f t="shared" si="1"/>
        <v>420</v>
      </c>
      <c r="D5" s="4">
        <f t="shared" si="2"/>
        <v>504</v>
      </c>
      <c r="E5" s="5">
        <f t="shared" si="3"/>
        <v>13000000</v>
      </c>
      <c r="F5" s="4">
        <f t="shared" si="4"/>
        <v>37143</v>
      </c>
      <c r="G5" s="73">
        <f t="shared" si="5"/>
        <v>30952</v>
      </c>
      <c r="H5" s="73">
        <f t="shared" si="6"/>
        <v>25794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v>420</v>
      </c>
      <c r="Q5" s="7">
        <f t="shared" si="9"/>
        <v>350</v>
      </c>
      <c r="R5" s="74">
        <v>13000000</v>
      </c>
      <c r="S5" s="74" t="s">
        <v>88</v>
      </c>
    </row>
    <row r="6" spans="1:23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30000000</v>
      </c>
      <c r="F6" s="4">
        <f t="shared" si="4"/>
        <v>37500</v>
      </c>
      <c r="G6" s="73">
        <f t="shared" si="5"/>
        <v>31250</v>
      </c>
      <c r="H6" s="73">
        <f t="shared" si="6"/>
        <v>26042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ref="P6:P10" si="11">O6/1.2</f>
        <v>0</v>
      </c>
      <c r="Q6" s="7">
        <v>800</v>
      </c>
      <c r="R6" s="74">
        <v>30000000</v>
      </c>
      <c r="S6" s="2"/>
    </row>
    <row r="7" spans="1:23" x14ac:dyDescent="0.25">
      <c r="A7" s="4">
        <v>6</v>
      </c>
      <c r="B7" s="4">
        <f t="shared" si="0"/>
        <v>995</v>
      </c>
      <c r="C7" s="4">
        <f t="shared" si="1"/>
        <v>1194</v>
      </c>
      <c r="D7" s="4">
        <f t="shared" si="2"/>
        <v>1432.8</v>
      </c>
      <c r="E7" s="5">
        <f t="shared" si="3"/>
        <v>46400000</v>
      </c>
      <c r="F7" s="4">
        <f t="shared" si="4"/>
        <v>46633</v>
      </c>
      <c r="G7" s="73">
        <f t="shared" si="5"/>
        <v>38861</v>
      </c>
      <c r="H7" s="73">
        <f t="shared" si="6"/>
        <v>32384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11"/>
        <v>0</v>
      </c>
      <c r="Q7" s="7">
        <v>995</v>
      </c>
      <c r="R7" s="74">
        <v>46400000</v>
      </c>
      <c r="S7" s="2"/>
    </row>
    <row r="8" spans="1:23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23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  <c r="W9">
        <f>33000*1.2</f>
        <v>39600</v>
      </c>
    </row>
    <row r="10" spans="1:23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23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3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700</v>
      </c>
      <c r="H28" s="10">
        <f>G28*40000</f>
        <v>28000000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970</v>
      </c>
      <c r="H29" s="10">
        <f>G29/G28</f>
        <v>1.3857142857142857</v>
      </c>
    </row>
    <row r="30" spans="1:19" s="10" customFormat="1" x14ac:dyDescent="0.25">
      <c r="F30" s="52" t="s">
        <v>73</v>
      </c>
      <c r="G30" s="52">
        <v>30000</v>
      </c>
    </row>
    <row r="31" spans="1:19" s="10" customFormat="1" x14ac:dyDescent="0.25">
      <c r="C31" s="70"/>
      <c r="D31" s="70"/>
      <c r="F31" s="70" t="s">
        <v>74</v>
      </c>
      <c r="G31" s="70">
        <f>G29*G30</f>
        <v>29100000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26190000</v>
      </c>
    </row>
    <row r="33" spans="3:7" s="10" customFormat="1" x14ac:dyDescent="0.25">
      <c r="C33" s="70"/>
      <c r="D33" s="70"/>
      <c r="F33" s="70" t="s">
        <v>25</v>
      </c>
      <c r="G33" s="70">
        <f>G31*80%</f>
        <v>23280000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14" sqref="A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2024-10-08T09:25:13Z</dcterms:modified>
</cp:coreProperties>
</file>