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Tardeo\Prasad Subhashchandra Pradhan\"/>
    </mc:Choice>
  </mc:AlternateContent>
  <xr:revisionPtr revIDLastSave="0" documentId="13_ncr:1_{C37D7813-F1B1-4C2E-8C63-8708B314DA6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<sst xmlns="http://schemas.openxmlformats.org/spreadsheetml/2006/main" count="131" uniqueCount="89">
  <si>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</si>
  <si>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</si>
  <si>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</si>
  <si>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</si>
  <si>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</si>
  <si>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</si>
  <si>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</si>
  <si>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</si>
  <si>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</si>
  <si>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</si>
  <si>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</si>
  <si>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</si>
  <si>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</si>
  <si>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</si>
  <si>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</si>
  <si>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</si>
  <si>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</si>
  <si>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</si>
  <si>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</si>
  <si>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</si>
  <si>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</si>
  <si>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</si>
  <si>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</si>
  <si>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</si>
  <si>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</si>
  <si>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</si>
  <si>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</si>
  <si>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</si>
  <si>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</si>
  <si>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</si>
  <si>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</si>
  <si>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</si>
  <si>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</si>
  <si>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</si>
  <si>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</si>
  <si>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</si>
  <si>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</si>
  <si>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</si>
  <si>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</si>
  <si>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</si>
  <si>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</si>
  <si>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</si>
  <si>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</si>
  <si>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</si>
  <si>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</si>
  <si>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</si>
  <si>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</si>
  <si>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</si>
  <si>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</si>
  <si>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</si>
  <si>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</si>
  <si>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</si>
  <si>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</si>
  <si>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</si>
  <si>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</si>
  <si>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</si>
  <si>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</si>
  <si>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</si>
  <si>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</si>
  <si>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</si>
  <si>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</si>
  <si>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</si>
  <si>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</si>
  <si>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</si>
  <si>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</si>
  <si>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</si>
  <si>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</si>
  <si>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</si>
  <si>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</si>
  <si>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</si>
  <si>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</si>
  <si>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</si>
  <si>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</si>
  <si>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</si>
  <si>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</si>
  <si>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</si>
  <si>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</si>
  <si>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</si>
  <si>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</si>
  <si>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</si>
  <si>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</si>
  <si>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</si>
  <si>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</si>
  <si>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</si>
  <si>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</si>
  <si>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IGR-30.09.23</t>
  </si>
  <si>
    <t>IGR-08.09.22</t>
  </si>
  <si>
    <t>21.10.2020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</si>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</sst>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C8BF3-30C4-4A58-B250-41B26A12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55EE7-485B-41F8-9FE6-F10ECFF6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E4A86-8B17-4A0F-B3FC-0B9B61343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86928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792479-2FC5-4726-B269-3F0AD76D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21328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3A43B-CD83-467C-9854-943DF369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L84"/>
  <sheetViews>
    <sheetView tabSelected="1" workbookViewId="0">
      <selection activeCell="N32" sqref="N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12" x14ac:dyDescent="0.25">
      <c r="A1" s="11"/>
      <c r="B1" s="12"/>
      <c r="C1" s="13"/>
      <c r="D1" s="14"/>
    </row>
    <row r="2" spans="1:12" x14ac:dyDescent="0.25">
      <c r="A2" s="15"/>
      <c r="D2" s="17"/>
    </row>
    <row r="3" spans="1:12" x14ac:dyDescent="0.25">
      <c r="A3" s="15" t="s">
        <v>13</v>
      </c>
      <c r="B3" s="18"/>
      <c r="C3" s="19">
        <v>28500</v>
      </c>
      <c r="D3" s="22" t="s">
        <v>75</v>
      </c>
      <c r="E3" s="6" t="s">
        <v>83</v>
      </c>
    </row>
    <row r="4" spans="1:12" ht="30" x14ac:dyDescent="0.25">
      <c r="A4" s="21" t="s">
        <v>14</v>
      </c>
      <c r="B4" s="18"/>
      <c r="C4" s="19">
        <v>3000</v>
      </c>
      <c r="D4" s="22"/>
    </row>
    <row r="5" spans="1:12" x14ac:dyDescent="0.25">
      <c r="A5" s="15" t="s">
        <v>15</v>
      </c>
      <c r="B5" s="18"/>
      <c r="C5" s="19">
        <f>C3-C4</f>
        <v>25500</v>
      </c>
      <c r="D5" s="22"/>
    </row>
    <row r="6" spans="1:12" x14ac:dyDescent="0.25">
      <c r="A6" s="15" t="s">
        <v>16</v>
      </c>
      <c r="B6" s="18"/>
      <c r="C6" s="19">
        <f>C4</f>
        <v>3000</v>
      </c>
      <c r="D6" s="22"/>
    </row>
    <row r="7" spans="1:12" x14ac:dyDescent="0.25">
      <c r="A7" s="15" t="s">
        <v>17</v>
      </c>
      <c r="B7" s="23"/>
      <c r="C7" s="24">
        <f>D7-D8</f>
        <v>6</v>
      </c>
      <c r="D7" s="24">
        <v>2024</v>
      </c>
    </row>
    <row r="8" spans="1:12" x14ac:dyDescent="0.25">
      <c r="A8" s="15" t="s">
        <v>18</v>
      </c>
      <c r="B8" s="23"/>
      <c r="C8" s="24">
        <f>C9-C7</f>
        <v>54</v>
      </c>
      <c r="D8" s="24">
        <v>2018</v>
      </c>
    </row>
    <row r="9" spans="1:12" x14ac:dyDescent="0.25">
      <c r="A9" s="15" t="s">
        <v>19</v>
      </c>
      <c r="B9" s="23"/>
      <c r="C9" s="24">
        <v>60</v>
      </c>
      <c r="D9" s="24"/>
    </row>
    <row r="10" spans="1:12" ht="30" x14ac:dyDescent="0.25">
      <c r="A10" s="21" t="s">
        <v>20</v>
      </c>
      <c r="B10" s="23"/>
      <c r="C10" s="24">
        <f>90*C7/C9</f>
        <v>9</v>
      </c>
      <c r="D10" s="24"/>
    </row>
    <row r="11" spans="1:12" x14ac:dyDescent="0.25">
      <c r="A11" s="15"/>
      <c r="B11" s="25"/>
      <c r="C11" s="26">
        <f>C10%</f>
        <v>0.09</v>
      </c>
      <c r="D11" s="26"/>
    </row>
    <row r="12" spans="1:12" x14ac:dyDescent="0.25">
      <c r="A12" s="15" t="s">
        <v>21</v>
      </c>
      <c r="B12" s="18"/>
      <c r="C12" s="19">
        <f>C6*C11</f>
        <v>270</v>
      </c>
      <c r="D12" s="22"/>
    </row>
    <row r="13" spans="1:12" x14ac:dyDescent="0.25">
      <c r="A13" s="15" t="s">
        <v>22</v>
      </c>
      <c r="B13" s="18"/>
      <c r="C13" s="19">
        <f>C6-C12</f>
        <v>2730</v>
      </c>
      <c r="D13" s="22"/>
    </row>
    <row r="14" spans="1:12" x14ac:dyDescent="0.25">
      <c r="A14" s="15" t="s">
        <v>15</v>
      </c>
      <c r="B14" s="18"/>
      <c r="C14" s="19">
        <f>C5</f>
        <v>25500</v>
      </c>
      <c r="D14" s="22"/>
    </row>
    <row r="15" spans="1:12" x14ac:dyDescent="0.25">
      <c r="B15" s="18"/>
      <c r="C15" s="19"/>
      <c r="D15" s="22"/>
    </row>
    <row r="16" spans="1:12" x14ac:dyDescent="0.25">
      <c r="A16" s="27" t="s">
        <v>23</v>
      </c>
      <c r="B16" s="28"/>
      <c r="C16" s="20">
        <f>C14+C13</f>
        <v>28230</v>
      </c>
      <c r="D16" s="22"/>
      <c r="L16" t="s">
        <v>84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1475</v>
      </c>
      <c r="D18" s="24"/>
    </row>
    <row r="19" spans="1:5" x14ac:dyDescent="0.25">
      <c r="A19" s="15" t="s">
        <v>73</v>
      </c>
      <c r="B19" s="6"/>
      <c r="C19" s="30">
        <f>C18*C16</f>
        <v>41639250</v>
      </c>
      <c r="D19" s="72"/>
      <c r="E19" s="65"/>
    </row>
    <row r="20" spans="1:5" x14ac:dyDescent="0.25">
      <c r="A20" s="15" t="s">
        <v>24</v>
      </c>
      <c r="C20" s="31">
        <f>C19*90%</f>
        <v>37475325</v>
      </c>
      <c r="D20" s="30"/>
      <c r="E20" s="65"/>
    </row>
    <row r="21" spans="1:5" x14ac:dyDescent="0.25">
      <c r="A21" s="15" t="s">
        <v>25</v>
      </c>
      <c r="C21" s="31">
        <f>C19*80%</f>
        <v>33311400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4425000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86748.4375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664</v>
      </c>
      <c r="C2" s="4">
        <f t="shared" ref="C2:C16" si="1">B2*1.2</f>
        <v>796.8</v>
      </c>
      <c r="D2" s="4">
        <f t="shared" ref="D2:D16" si="2">C2*1.2</f>
        <v>956.15999999999985</v>
      </c>
      <c r="E2" s="5">
        <f t="shared" ref="E2:E16" si="3">R2</f>
        <v>18000000</v>
      </c>
      <c r="F2" s="4">
        <f t="shared" ref="F2:F15" si="4">ROUND((E2/B2),0)</f>
        <v>27108</v>
      </c>
      <c r="G2" s="4">
        <f t="shared" ref="G2:G15" si="5">ROUND((E2/C2),0)</f>
        <v>22590</v>
      </c>
      <c r="H2" s="4">
        <f t="shared" ref="H2:H15" si="6">ROUND((E2/D2),0)</f>
        <v>18825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664</v>
      </c>
      <c r="R2" s="2">
        <v>18000000</v>
      </c>
      <c r="S2" s="2" t="s">
        <v>85</v>
      </c>
    </row>
    <row r="3" spans="1:19" x14ac:dyDescent="0.25">
      <c r="A3" s="4">
        <v>2</v>
      </c>
      <c r="B3" s="4">
        <f t="shared" si="0"/>
        <v>1016</v>
      </c>
      <c r="C3" s="4">
        <f t="shared" si="1"/>
        <v>1219.2</v>
      </c>
      <c r="D3" s="4">
        <f t="shared" si="2"/>
        <v>1463.04</v>
      </c>
      <c r="E3" s="5">
        <f t="shared" si="3"/>
        <v>29000000</v>
      </c>
      <c r="F3" s="4">
        <f t="shared" si="4"/>
        <v>28543</v>
      </c>
      <c r="G3" s="4">
        <f t="shared" si="5"/>
        <v>23786</v>
      </c>
      <c r="H3" s="4">
        <f t="shared" si="6"/>
        <v>19822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1016</v>
      </c>
      <c r="R3" s="2">
        <v>29000000</v>
      </c>
      <c r="S3" s="2" t="s">
        <v>86</v>
      </c>
    </row>
    <row r="4" spans="1:19" x14ac:dyDescent="0.25">
      <c r="A4" s="4">
        <v>3</v>
      </c>
      <c r="B4" s="4">
        <f t="shared" si="0"/>
        <v>1300</v>
      </c>
      <c r="C4" s="4">
        <f t="shared" si="1"/>
        <v>1560</v>
      </c>
      <c r="D4" s="4">
        <f t="shared" si="2"/>
        <v>1872</v>
      </c>
      <c r="E4" s="5">
        <f t="shared" si="3"/>
        <v>38500000</v>
      </c>
      <c r="F4" s="4">
        <f t="shared" si="4"/>
        <v>29615</v>
      </c>
      <c r="G4" s="4">
        <f t="shared" si="5"/>
        <v>24679</v>
      </c>
      <c r="H4" s="4">
        <f t="shared" si="6"/>
        <v>20566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1300</v>
      </c>
      <c r="R4" s="2">
        <v>38500000</v>
      </c>
      <c r="S4" s="2"/>
    </row>
    <row r="5" spans="1:19" x14ac:dyDescent="0.25">
      <c r="A5" s="4">
        <v>4</v>
      </c>
      <c r="B5" s="4">
        <f t="shared" si="0"/>
        <v>1150</v>
      </c>
      <c r="C5" s="4">
        <f t="shared" si="1"/>
        <v>1380</v>
      </c>
      <c r="D5" s="4">
        <f t="shared" si="2"/>
        <v>1656</v>
      </c>
      <c r="E5" s="5">
        <f t="shared" si="3"/>
        <v>35000000</v>
      </c>
      <c r="F5" s="4">
        <f t="shared" si="4"/>
        <v>30435</v>
      </c>
      <c r="G5" s="4">
        <f t="shared" si="5"/>
        <v>25362</v>
      </c>
      <c r="H5" s="4">
        <f t="shared" si="6"/>
        <v>21135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1150</v>
      </c>
      <c r="R5" s="2">
        <v>35000000</v>
      </c>
      <c r="S5" s="2"/>
    </row>
    <row r="6" spans="1:19" x14ac:dyDescent="0.25">
      <c r="A6" s="4">
        <v>5</v>
      </c>
      <c r="B6" s="4">
        <f t="shared" si="0"/>
        <v>1150</v>
      </c>
      <c r="C6" s="4">
        <f t="shared" si="1"/>
        <v>1380</v>
      </c>
      <c r="D6" s="4">
        <f t="shared" si="2"/>
        <v>1656</v>
      </c>
      <c r="E6" s="5">
        <f t="shared" si="3"/>
        <v>34900000</v>
      </c>
      <c r="F6" s="4">
        <f t="shared" si="4"/>
        <v>30348</v>
      </c>
      <c r="G6" s="4">
        <f t="shared" si="5"/>
        <v>25290</v>
      </c>
      <c r="H6" s="4">
        <f t="shared" si="6"/>
        <v>21075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1150</v>
      </c>
      <c r="R6" s="2">
        <v>34900000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88</v>
      </c>
      <c r="G27" s="52">
        <v>1828</v>
      </c>
    </row>
    <row r="28" spans="1:19" s="10" customFormat="1" x14ac:dyDescent="0.25">
      <c r="C28" s="67" t="s">
        <v>74</v>
      </c>
      <c r="D28" s="67" t="s">
        <v>87</v>
      </c>
      <c r="F28" s="52" t="s">
        <v>83</v>
      </c>
      <c r="G28" s="52">
        <f>1475</f>
        <v>1475</v>
      </c>
    </row>
    <row r="29" spans="1:19" s="10" customFormat="1" x14ac:dyDescent="0.25">
      <c r="C29" s="67" t="s">
        <v>1</v>
      </c>
      <c r="D29" s="67">
        <v>31750000</v>
      </c>
      <c r="F29" s="52" t="s">
        <v>71</v>
      </c>
      <c r="G29" s="52">
        <v>1623</v>
      </c>
      <c r="H29" s="10">
        <f>G29/G28</f>
        <v>1.1003389830508474</v>
      </c>
    </row>
    <row r="30" spans="1:19" s="10" customFormat="1" x14ac:dyDescent="0.25">
      <c r="F30" s="52" t="s">
        <v>72</v>
      </c>
      <c r="G30" s="52">
        <v>28500</v>
      </c>
    </row>
    <row r="31" spans="1:19" s="10" customFormat="1" x14ac:dyDescent="0.25">
      <c r="C31" s="70"/>
      <c r="D31" s="70"/>
      <c r="F31" s="70" t="s">
        <v>73</v>
      </c>
      <c r="G31" s="70">
        <f>G28*G30</f>
        <v>42037500</v>
      </c>
      <c r="H31" s="10">
        <f>G31/D29</f>
        <v>1.324015748031496</v>
      </c>
    </row>
    <row r="32" spans="1:19" s="10" customFormat="1" x14ac:dyDescent="0.25">
      <c r="C32" s="70"/>
      <c r="D32" s="70"/>
      <c r="F32" s="70" t="s">
        <v>24</v>
      </c>
      <c r="G32" s="70">
        <f>G31*90%</f>
        <v>37833750</v>
      </c>
    </row>
    <row r="33" spans="3:7" s="10" customFormat="1" x14ac:dyDescent="0.25">
      <c r="C33" s="70"/>
      <c r="D33" s="70"/>
      <c r="F33" s="70" t="s">
        <v>25</v>
      </c>
      <c r="G33" s="70">
        <f>G31*80%</f>
        <v>33630000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2024-10-08T05:40:02Z</dcterms:modified>
</cp:coreProperties>
</file>