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Vijay Radheshyam Sonthalia - Janta sahakari - Unit\"/>
    </mc:Choice>
  </mc:AlternateContent>
  <xr:revisionPtr revIDLastSave="0" documentId="13_ncr:1_{E65C6AE9-959B-445A-B8D5-B9669D72B0C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4" i="22" l="1"/>
  <c r="T16" i="20"/>
  <c r="W37" i="4" l="1"/>
  <c r="T11" i="21" l="1"/>
  <c r="Y10" i="18"/>
  <c r="W31" i="4" l="1"/>
  <c r="P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<sst xmlns="http://schemas.openxmlformats.org/spreadsheetml/2006/main" count="50" uniqueCount="43">
  <si>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</si>
  <si>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</si>
  <si>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</si>
  <si>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</si>
  <si>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</si>
  <si>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</si>
  <si>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</si>
  <si>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</si>
  <si>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</si>
  <si>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</si>
  <si>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</si>
  <si>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</si>
  <si>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</si>
  <si>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</si>
  <si>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</si>
  <si>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</si>
  <si>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</si>
  <si>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</si>
  <si>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</si>
  <si>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</si>
  <si>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</si>
  <si>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</si>
  <si>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</si>
  <si>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</si>
  <si>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</si>
  <si>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</si>
  <si>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</si>
  <si>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</si>
  <si>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</si>
  <si>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</si>
  <si>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</si>
  <si>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</si>
  <si>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</si>
  <si>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</si>
  <si>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</si>
  <si>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</si>
  <si>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</si>
  <si>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</si>
  <si>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</si>
  <si>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Janta Sahkari Bank LTD ( kandivali West Branch ) - Vijay Radheshyam Sonthalia</t>
  </si>
  <si>
    <t>Agree CA</t>
  </si>
  <si>
    <t xml:space="preserve">Measured CA </t>
  </si>
  <si>
    <t>As per society letter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</si>
</sst>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37</xdr:row>
      <xdr:rowOff>86657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D95892-9819-4F42-9423-ACA0E7AA4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667795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229823</xdr:colOff>
      <xdr:row>41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F2CA4A-EB9A-4686-9B65-F1D8EB9D5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764223" cy="7497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45</xdr:row>
      <xdr:rowOff>1037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300028-FB55-4726-9C6C-579E2D916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7430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40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690260-F924-46AA-9E64-61A5B8E42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7563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40</xdr:row>
      <xdr:rowOff>77201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90D92-8678-4FCB-8068-38C242BCF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7173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115507</xdr:colOff>
      <xdr:row>44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5FC8AC-F8B9-41EE-B70A-86787BA27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49907" cy="71828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210770</xdr:colOff>
      <xdr:row>35</xdr:row>
      <xdr:rowOff>105720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A0D9B-3917-408F-9308-A4F87E906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45170" cy="67732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34</xdr:row>
      <xdr:rowOff>10404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393678-D116-466C-9044-46B47ED7D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62969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33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091880-A696-44AE-BCEA-00ABBC344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23974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35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68408F-5DE4-42B3-9E3C-59B46168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6017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W36" sqref="W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602</v>
      </c>
      <c r="C3" s="4">
        <f>B3*1.2</f>
        <v>722.4</v>
      </c>
      <c r="D3" s="4">
        <f t="shared" ref="D3:D14" si="2">C3*1.2</f>
        <v>866.88</v>
      </c>
      <c r="E3" s="5">
        <f t="shared" ref="E3:E14" si="3">R3</f>
        <v>2825000</v>
      </c>
      <c r="F3" s="9">
        <f t="shared" ref="F3:F14" si="4">ROUND((E3/B3),0)</f>
        <v>4693</v>
      </c>
      <c r="G3" s="9">
        <f t="shared" ref="G3:G14" si="5">ROUND((E3/C3),0)</f>
        <v>3911</v>
      </c>
      <c r="H3" s="9">
        <f t="shared" ref="H3:H14" si="6">ROUND((E3/D3),0)</f>
        <v>3259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602</v>
      </c>
      <c r="R3" s="2">
        <v>2825000</v>
      </c>
    </row>
    <row r="4" spans="1:20" x14ac:dyDescent="0.25">
      <c r="A4" s="4">
        <f t="shared" ref="A4:A9" si="9">N4</f>
        <v>0</v>
      </c>
      <c r="B4" s="4">
        <f t="shared" ref="B4:B9" si="10">Q4</f>
        <v>1079.1666666666667</v>
      </c>
      <c r="C4" s="4">
        <f t="shared" ref="C4:C9" si="11">B4*1.2</f>
        <v>1295</v>
      </c>
      <c r="D4" s="4">
        <f t="shared" ref="D4:D9" si="12">C4*1.2</f>
        <v>1554</v>
      </c>
      <c r="E4" s="5">
        <f t="shared" ref="E4:E9" si="13">R4</f>
        <v>6000000</v>
      </c>
      <c r="F4" s="9">
        <f t="shared" ref="F4:F9" si="14">ROUND((E4/B4),0)</f>
        <v>5560</v>
      </c>
      <c r="G4" s="9">
        <f t="shared" ref="G4:G9" si="15">ROUND((E4/C4),0)</f>
        <v>4633</v>
      </c>
      <c r="H4" s="9">
        <f t="shared" ref="H4:H9" si="16">ROUND((E4/D4),0)</f>
        <v>3861</v>
      </c>
      <c r="I4" s="4" t="e">
        <f>#REF!</f>
        <v>#REF!</v>
      </c>
      <c r="J4" s="4">
        <f t="shared" ref="J4:J9" si="17">S4</f>
        <v>0</v>
      </c>
      <c r="O4">
        <v>0</v>
      </c>
      <c r="P4">
        <v>1295</v>
      </c>
      <c r="Q4">
        <f t="shared" ref="Q4:Q8" si="18">P4/1.2</f>
        <v>1079.1666666666667</v>
      </c>
      <c r="R4" s="2">
        <v>6000000</v>
      </c>
    </row>
    <row r="5" spans="1:20" x14ac:dyDescent="0.25">
      <c r="A5" s="4">
        <f t="shared" si="9"/>
        <v>0</v>
      </c>
      <c r="B5" s="4">
        <f t="shared" si="10"/>
        <v>535</v>
      </c>
      <c r="C5" s="4">
        <f t="shared" si="11"/>
        <v>642</v>
      </c>
      <c r="D5" s="4">
        <f t="shared" si="12"/>
        <v>770.4</v>
      </c>
      <c r="E5" s="5">
        <f t="shared" si="13"/>
        <v>3200000</v>
      </c>
      <c r="F5" s="9">
        <f t="shared" si="14"/>
        <v>5981</v>
      </c>
      <c r="G5" s="9">
        <f t="shared" si="15"/>
        <v>4984</v>
      </c>
      <c r="H5" s="9">
        <f t="shared" si="16"/>
        <v>4154</v>
      </c>
      <c r="I5" s="4" t="e">
        <f>#REF!</f>
        <v>#REF!</v>
      </c>
      <c r="J5" s="4">
        <f t="shared" si="17"/>
        <v>0</v>
      </c>
      <c r="O5">
        <v>0</v>
      </c>
      <c r="P5">
        <v>642</v>
      </c>
      <c r="Q5">
        <f t="shared" si="18"/>
        <v>535</v>
      </c>
      <c r="R5" s="2">
        <v>3200000</v>
      </c>
    </row>
    <row r="6" spans="1:20" s="46" customFormat="1" x14ac:dyDescent="0.25">
      <c r="A6" s="44">
        <f t="shared" si="9"/>
        <v>0</v>
      </c>
      <c r="B6" s="44">
        <f t="shared" si="10"/>
        <v>658.33333333333337</v>
      </c>
      <c r="C6" s="44">
        <f t="shared" si="11"/>
        <v>790</v>
      </c>
      <c r="D6" s="44">
        <f t="shared" si="12"/>
        <v>948</v>
      </c>
      <c r="E6" s="45">
        <f t="shared" si="13"/>
        <v>5380000</v>
      </c>
      <c r="F6" s="44">
        <f t="shared" si="14"/>
        <v>8172</v>
      </c>
      <c r="G6" s="44">
        <f t="shared" si="15"/>
        <v>6810</v>
      </c>
      <c r="H6" s="44">
        <f t="shared" si="16"/>
        <v>5675</v>
      </c>
      <c r="I6" s="44" t="e">
        <f>#REF!</f>
        <v>#REF!</v>
      </c>
      <c r="J6" s="44">
        <f t="shared" si="17"/>
        <v>0</v>
      </c>
      <c r="O6" s="46">
        <v>0</v>
      </c>
      <c r="P6" s="46">
        <v>790</v>
      </c>
      <c r="Q6" s="46">
        <f t="shared" si="18"/>
        <v>658.33333333333337</v>
      </c>
      <c r="R6" s="47">
        <v>5380000</v>
      </c>
    </row>
    <row r="7" spans="1:20" x14ac:dyDescent="0.25">
      <c r="A7" s="4">
        <f t="shared" si="9"/>
        <v>0</v>
      </c>
      <c r="B7" s="4">
        <f t="shared" si="10"/>
        <v>988.33333333333337</v>
      </c>
      <c r="C7" s="4">
        <f t="shared" si="11"/>
        <v>1186</v>
      </c>
      <c r="D7" s="4">
        <f t="shared" si="12"/>
        <v>1423.2</v>
      </c>
      <c r="E7" s="5">
        <f t="shared" si="13"/>
        <v>5400000</v>
      </c>
      <c r="F7" s="9">
        <f t="shared" si="14"/>
        <v>5464</v>
      </c>
      <c r="G7" s="9">
        <f t="shared" si="15"/>
        <v>4553</v>
      </c>
      <c r="H7" s="9">
        <f t="shared" si="16"/>
        <v>3794</v>
      </c>
      <c r="I7" s="4" t="e">
        <f>#REF!</f>
        <v>#REF!</v>
      </c>
      <c r="J7" s="4">
        <f t="shared" si="17"/>
        <v>0</v>
      </c>
      <c r="O7">
        <v>0</v>
      </c>
      <c r="P7">
        <v>1186</v>
      </c>
      <c r="Q7">
        <f t="shared" si="18"/>
        <v>988.33333333333337</v>
      </c>
      <c r="R7" s="2">
        <v>5400000</v>
      </c>
    </row>
    <row r="8" spans="1:20" s="46" customFormat="1" x14ac:dyDescent="0.25">
      <c r="A8" s="44">
        <f t="shared" si="9"/>
        <v>0</v>
      </c>
      <c r="B8" s="44">
        <f t="shared" si="10"/>
        <v>300</v>
      </c>
      <c r="C8" s="44">
        <f t="shared" si="11"/>
        <v>360</v>
      </c>
      <c r="D8" s="44">
        <f t="shared" si="12"/>
        <v>432</v>
      </c>
      <c r="E8" s="45">
        <f t="shared" si="13"/>
        <v>2140000</v>
      </c>
      <c r="F8" s="44">
        <f t="shared" si="14"/>
        <v>7133</v>
      </c>
      <c r="G8" s="44">
        <f t="shared" si="15"/>
        <v>5944</v>
      </c>
      <c r="H8" s="44">
        <f t="shared" si="16"/>
        <v>4954</v>
      </c>
      <c r="I8" s="44" t="e">
        <f>#REF!</f>
        <v>#REF!</v>
      </c>
      <c r="J8" s="44">
        <f t="shared" si="17"/>
        <v>0</v>
      </c>
      <c r="O8" s="46">
        <v>0</v>
      </c>
      <c r="P8" s="46">
        <v>360</v>
      </c>
      <c r="Q8" s="46">
        <f t="shared" si="18"/>
        <v>300</v>
      </c>
      <c r="R8" s="47">
        <v>2140000</v>
      </c>
    </row>
    <row r="9" spans="1:20" x14ac:dyDescent="0.25">
      <c r="A9" s="4">
        <f t="shared" si="9"/>
        <v>0</v>
      </c>
      <c r="B9" s="4">
        <f t="shared" si="10"/>
        <v>1388</v>
      </c>
      <c r="C9" s="4">
        <f t="shared" si="11"/>
        <v>1665.6</v>
      </c>
      <c r="D9" s="4">
        <f t="shared" si="12"/>
        <v>1998.7199999999998</v>
      </c>
      <c r="E9" s="5">
        <f t="shared" si="13"/>
        <v>6250000</v>
      </c>
      <c r="F9" s="9">
        <f t="shared" si="14"/>
        <v>4503</v>
      </c>
      <c r="G9" s="9">
        <f t="shared" si="15"/>
        <v>3752</v>
      </c>
      <c r="H9" s="9">
        <f t="shared" si="16"/>
        <v>3127</v>
      </c>
      <c r="I9" s="4" t="e">
        <f>#REF!</f>
        <v>#REF!</v>
      </c>
      <c r="J9" s="4">
        <f t="shared" si="17"/>
        <v>0</v>
      </c>
      <c r="O9">
        <v>0</v>
      </c>
      <c r="P9">
        <f t="shared" ref="P9" si="19">O9/1.2</f>
        <v>0</v>
      </c>
      <c r="Q9">
        <v>1388</v>
      </c>
      <c r="R9" s="2">
        <v>6250000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320</v>
      </c>
      <c r="C16" s="4">
        <f>B16*1.2</f>
        <v>384</v>
      </c>
      <c r="D16" s="4">
        <f t="shared" ref="D16:D28" si="34">C16*1.2</f>
        <v>460.79999999999995</v>
      </c>
      <c r="E16" s="5">
        <f t="shared" ref="E16:E28" si="35">R16</f>
        <v>3000000</v>
      </c>
      <c r="F16" s="9">
        <f t="shared" ref="F16:F28" si="36">ROUND((E16/B16),0)</f>
        <v>9375</v>
      </c>
      <c r="G16" s="9">
        <f t="shared" ref="G16:G28" si="37">ROUND((E16/C16),0)</f>
        <v>7813</v>
      </c>
      <c r="H16" s="9">
        <f t="shared" ref="H16:H28" si="38">ROUND((E16/D16),0)</f>
        <v>6510</v>
      </c>
      <c r="I16" s="4" t="e">
        <f>#REF!</f>
        <v>#REF!</v>
      </c>
      <c r="J16" s="4">
        <f t="shared" ref="J16:J28" si="39">S16</f>
        <v>0</v>
      </c>
      <c r="O16">
        <v>0</v>
      </c>
      <c r="P16">
        <v>384</v>
      </c>
      <c r="Q16">
        <f t="shared" ref="P16:Q28" si="40">P16/1.2</f>
        <v>320</v>
      </c>
      <c r="R16" s="2">
        <v>3000000</v>
      </c>
    </row>
    <row r="17" spans="1:24" x14ac:dyDescent="0.25">
      <c r="A17" s="4">
        <f t="shared" si="32"/>
        <v>0</v>
      </c>
      <c r="B17" s="4">
        <f t="shared" si="33"/>
        <v>500</v>
      </c>
      <c r="C17" s="4">
        <f t="shared" ref="C17:C28" si="41">B17*1.2</f>
        <v>600</v>
      </c>
      <c r="D17" s="4">
        <f t="shared" si="34"/>
        <v>720</v>
      </c>
      <c r="E17" s="5">
        <f t="shared" si="35"/>
        <v>4500000</v>
      </c>
      <c r="F17" s="9">
        <f t="shared" si="36"/>
        <v>9000</v>
      </c>
      <c r="G17" s="9">
        <f t="shared" si="37"/>
        <v>7500</v>
      </c>
      <c r="H17" s="9">
        <f t="shared" si="38"/>
        <v>6250</v>
      </c>
      <c r="I17" s="4" t="e">
        <f>#REF!</f>
        <v>#REF!</v>
      </c>
      <c r="J17" s="4">
        <f t="shared" si="39"/>
        <v>0</v>
      </c>
      <c r="O17">
        <v>0</v>
      </c>
      <c r="P17">
        <v>600</v>
      </c>
      <c r="Q17">
        <f t="shared" si="40"/>
        <v>500</v>
      </c>
      <c r="R17" s="2">
        <v>4500000</v>
      </c>
    </row>
    <row r="18" spans="1:24" s="46" customFormat="1" x14ac:dyDescent="0.25">
      <c r="A18" s="44">
        <f t="shared" si="32"/>
        <v>0</v>
      </c>
      <c r="B18" s="44">
        <f t="shared" si="33"/>
        <v>500</v>
      </c>
      <c r="C18" s="44">
        <f t="shared" si="41"/>
        <v>600</v>
      </c>
      <c r="D18" s="44">
        <f t="shared" si="34"/>
        <v>720</v>
      </c>
      <c r="E18" s="45">
        <f t="shared" si="35"/>
        <v>5700000</v>
      </c>
      <c r="F18" s="44">
        <f t="shared" si="36"/>
        <v>11400</v>
      </c>
      <c r="G18" s="44">
        <f t="shared" si="37"/>
        <v>9500</v>
      </c>
      <c r="H18" s="44">
        <f t="shared" si="38"/>
        <v>7917</v>
      </c>
      <c r="I18" s="44" t="e">
        <f>#REF!</f>
        <v>#REF!</v>
      </c>
      <c r="J18" s="44">
        <f t="shared" si="39"/>
        <v>0</v>
      </c>
      <c r="O18" s="46">
        <v>0</v>
      </c>
      <c r="P18" s="46">
        <v>600</v>
      </c>
      <c r="Q18" s="46">
        <f t="shared" si="40"/>
        <v>500</v>
      </c>
      <c r="R18" s="47">
        <v>5700000</v>
      </c>
    </row>
    <row r="19" spans="1:24" s="46" customFormat="1" x14ac:dyDescent="0.25">
      <c r="A19" s="44">
        <f t="shared" si="32"/>
        <v>0</v>
      </c>
      <c r="B19" s="44">
        <f t="shared" si="33"/>
        <v>400</v>
      </c>
      <c r="C19" s="44">
        <f t="shared" si="41"/>
        <v>480</v>
      </c>
      <c r="D19" s="44">
        <f t="shared" si="34"/>
        <v>576</v>
      </c>
      <c r="E19" s="45">
        <f t="shared" si="35"/>
        <v>5000000</v>
      </c>
      <c r="F19" s="44">
        <f t="shared" si="36"/>
        <v>12500</v>
      </c>
      <c r="G19" s="44">
        <f t="shared" si="37"/>
        <v>10417</v>
      </c>
      <c r="H19" s="44">
        <f t="shared" si="38"/>
        <v>8681</v>
      </c>
      <c r="I19" s="44" t="e">
        <f>#REF!</f>
        <v>#REF!</v>
      </c>
      <c r="J19" s="44">
        <f t="shared" si="39"/>
        <v>0</v>
      </c>
      <c r="O19" s="46">
        <v>0</v>
      </c>
      <c r="P19" s="46">
        <v>480</v>
      </c>
      <c r="Q19" s="46">
        <f t="shared" si="40"/>
        <v>400</v>
      </c>
      <c r="R19" s="47">
        <v>5000000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7500</v>
      </c>
      <c r="X31" s="22"/>
    </row>
    <row r="32" spans="1:24" ht="15.75" x14ac:dyDescent="0.25">
      <c r="E32" t="s">
        <v>40</v>
      </c>
      <c r="F32" s="7">
        <v>495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30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30</v>
      </c>
      <c r="X34" s="31">
        <v>1994</v>
      </c>
      <c r="Y34" t="s">
        <v>42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E36" t="s">
        <v>41</v>
      </c>
      <c r="F36" s="7">
        <v>525</v>
      </c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45</v>
      </c>
      <c r="X36" s="24"/>
    </row>
    <row r="37" spans="5:25" ht="15.75" x14ac:dyDescent="0.25">
      <c r="U37" s="17"/>
      <c r="V37" s="26"/>
      <c r="W37" s="27">
        <f>W36%</f>
        <v>0.45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1125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1375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7500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8875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495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4393125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3953812.5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3514500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1237500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9152.34375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S11:T11"/>
  <sheetViews>
    <sheetView zoomScaleNormal="100" workbookViewId="0">
      <selection activeCell="T12" sqref="T12"/>
    </sheetView>
  </sheetViews>
  <sheetFormatPr defaultRowHeight="15" x14ac:dyDescent="0.25"/>
  <sheetData>
    <row r="11" spans="19:20" x14ac:dyDescent="0.25">
      <c r="S11">
        <v>110.16</v>
      </c>
      <c r="T11">
        <f>S11*10.764</f>
        <v>1185.7622399999998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1:T14"/>
  <sheetViews>
    <sheetView topLeftCell="A4" workbookViewId="0">
      <selection activeCell="W23" sqref="W23"/>
    </sheetView>
  </sheetViews>
  <sheetFormatPr defaultRowHeight="15" x14ac:dyDescent="0.25"/>
  <cols>
    <col min="20" max="20" width="12.42578125" customWidth="1"/>
  </cols>
  <sheetData>
    <row r="11" spans="20:20" x14ac:dyDescent="0.25">
      <c r="T11">
        <v>2000000</v>
      </c>
    </row>
    <row r="12" spans="20:20" x14ac:dyDescent="0.25">
      <c r="T12">
        <v>120000</v>
      </c>
    </row>
    <row r="13" spans="20:20" x14ac:dyDescent="0.25">
      <c r="T13">
        <v>20000</v>
      </c>
    </row>
    <row r="14" spans="20:20" x14ac:dyDescent="0.25">
      <c r="T14">
        <f>SUM(T11:T13)</f>
        <v>2140000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8" sqref="T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0:Y10"/>
  <sheetViews>
    <sheetView topLeftCell="F1" zoomScaleNormal="100" workbookViewId="0">
      <selection activeCell="Y11" sqref="Y11"/>
    </sheetView>
  </sheetViews>
  <sheetFormatPr defaultRowHeight="15" x14ac:dyDescent="0.25"/>
  <sheetData>
    <row r="10" spans="24:25" x14ac:dyDescent="0.25">
      <c r="X10">
        <v>120.35</v>
      </c>
      <c r="Y10">
        <f>X10*10.764</f>
        <v>1295.4473999999998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9" sqref="S18:S1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T13:T16"/>
  <sheetViews>
    <sheetView zoomScaleNormal="100" workbookViewId="0">
      <selection activeCell="K37" sqref="K37"/>
    </sheetView>
  </sheetViews>
  <sheetFormatPr defaultRowHeight="15" x14ac:dyDescent="0.25"/>
  <cols>
    <col min="20" max="20" width="15.140625" customWidth="1"/>
  </cols>
  <sheetData>
    <row r="13" spans="20:20" x14ac:dyDescent="0.25">
      <c r="T13">
        <v>5000000</v>
      </c>
    </row>
    <row r="14" spans="20:20" x14ac:dyDescent="0.25">
      <c r="T14">
        <v>350000</v>
      </c>
    </row>
    <row r="15" spans="20:20" x14ac:dyDescent="0.25">
      <c r="T15">
        <v>30000</v>
      </c>
    </row>
    <row r="16" spans="20:20" x14ac:dyDescent="0.25">
      <c r="T16">
        <f>SUM(T13:T15)</f>
        <v>5380000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2024-10-15T12:40:26Z</dcterms:modified>
</cp:coreProperties>
</file>