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MECC Prabhadevi\Vimalchand Rajmal Mehta\"/>
    </mc:Choice>
  </mc:AlternateContent>
  <xr:revisionPtr revIDLastSave="0" documentId="13_ncr:1_{C69BA15B-F82C-4642-91BB-262BA47E35B3}" xr6:coauthVersionLast="36" xr6:coauthVersionMax="36" xr10:uidLastSave="{00000000-0000-0000-0000-000000000000}"/>
  <bookViews>
    <workbookView xWindow="0" yWindow="0" windowWidth="17490" windowHeight="7890" xr2:uid="{00000000-000D-0000-FFFF-FFFF00000000}"/>
  </bookViews>
  <sheets>
    <sheet name="20-20" sheetId="4" r:id="rId1"/>
    <sheet name="Sheet14" sheetId="26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  <sheet name="Sheet13" sheetId="25" r:id="rId15"/>
    <sheet name="Sheet15" sheetId="27" r:id="rId16"/>
  </sheets>
  <calcPr calcId="191029"/>
</workbook>
</file>

<file path=xl/calcChain.xml><?xml version="1.0" encoding="utf-8"?>
<calcChain xmlns="http://schemas.openxmlformats.org/spreadsheetml/2006/main">
  <c r="C3" i="4" l="1"/>
  <c r="C4" i="4"/>
  <c r="C5" i="4"/>
  <c r="C6" i="4"/>
  <c r="C7" i="4"/>
  <c r="C8" i="4"/>
  <c r="C9" i="4"/>
  <c r="C10" i="4"/>
  <c r="C11" i="4"/>
  <c r="C12" i="4"/>
  <c r="C13" i="4"/>
  <c r="C14" i="4"/>
  <c r="C15" i="4"/>
  <c r="C2" i="4"/>
  <c r="I22" i="4"/>
  <c r="Q22" i="4" l="1"/>
  <c r="Q21" i="4"/>
  <c r="V10" i="4" l="1"/>
  <c r="V11" i="4"/>
  <c r="V12" i="4"/>
  <c r="V9" i="4"/>
  <c r="I21" i="4" l="1"/>
  <c r="J29" i="4"/>
  <c r="J31" i="4" l="1"/>
  <c r="J32" i="4" s="1"/>
  <c r="P6" i="4" l="1"/>
  <c r="H30" i="4"/>
  <c r="H29" i="4"/>
  <c r="H28" i="4"/>
  <c r="P25" i="4" l="1"/>
  <c r="P24" i="4"/>
  <c r="P23" i="4"/>
  <c r="J18" i="4" l="1"/>
  <c r="Q20" i="4"/>
  <c r="P12" i="4" l="1"/>
  <c r="P11" i="4"/>
  <c r="P10" i="4"/>
  <c r="P9" i="4"/>
  <c r="P8" i="4"/>
  <c r="Q7" i="4"/>
  <c r="P5" i="4"/>
  <c r="P4" i="4"/>
  <c r="Q3" i="4"/>
  <c r="P2" i="4"/>
  <c r="Q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Q14" i="4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<sst xmlns="http://schemas.openxmlformats.org/spreadsheetml/2006/main" count="33" uniqueCount="27">
  <si>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</si>
  <si>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</si>
  <si>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</si>
  <si>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</si>
  <si>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</si>
  <si>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</si>
  <si>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</si>
  <si>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</si>
  <si>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</si>
  <si>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</si>
  <si>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</si>
  <si>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</si>
  <si>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</si>
  <si>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Shop No. 1, Ground Floor, Rajanigandha CHSL, Off Bhavani Shankar Road, Dadar West, </t>
  </si>
  <si>
    <t>bua</t>
  </si>
  <si>
    <t>fmv</t>
  </si>
  <si>
    <t>ca</t>
  </si>
  <si>
    <t>yoc - 1991 - soc. Letter</t>
  </si>
  <si>
    <t>11.06.24</t>
  </si>
  <si>
    <t>mca</t>
  </si>
  <si>
    <t>rate on ca</t>
  </si>
  <si>
    <t>21.08.24</t>
  </si>
  <si>
    <t>manish mkt</t>
  </si>
  <si>
    <t>22.07.21</t>
  </si>
  <si>
    <t>23.02.24</t>
  </si>
  <si>
    <t>27.12.23</t>
  </si>
  <si>
    <t>55000 to 57000/- on sbua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</si>
</sst>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353665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CFF51B-D7D4-4BDB-963F-2D046B392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8065" cy="86784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46B329-DFF4-4A2F-9E43-4B55F6FED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3310C6-3B72-4D27-81AD-316BBE6B7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3439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31</xdr:col>
      <xdr:colOff>409575</xdr:colOff>
      <xdr:row>47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4C1486-1236-410A-A0DC-C62907A17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18087975" cy="84867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A53579-6044-4B07-8967-72694A125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3153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45</xdr:row>
      <xdr:rowOff>134565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8A0E6B-5DD2-4636-B003-CD67D8ED0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70706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372718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077AA4-4D27-41CA-A949-688A92F7C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07118" cy="8640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52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99E5AB-BAC8-4445-9602-F56D48731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9477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382244</xdr:colOff>
      <xdr:row>51</xdr:row>
      <xdr:rowOff>144091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6C3DD4-12F1-4C92-97EC-4F9626D03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16644" cy="8716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15</xdr:col>
      <xdr:colOff>544191</xdr:colOff>
      <xdr:row>45</xdr:row>
      <xdr:rowOff>86933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A12D3F-9A6F-413E-954A-231B9C4AF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0"/>
          <a:ext cx="9069066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48</xdr:row>
      <xdr:rowOff>67887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AFF22F-2E29-431C-AEFB-1DB3828C7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8688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410823</xdr:colOff>
      <xdr:row>52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5152CC-1766-488F-A31E-EA5115ECF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45223" cy="8668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334613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9D70CB-CCCE-478D-8099-A3482C56B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69013" cy="8668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46</xdr:row>
      <xdr:rowOff>77407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61FDF8-3E30-4AE1-9DDA-6E32B4C85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6499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46</xdr:row>
      <xdr:rowOff>77407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1FD8EB-1332-41A8-A6F2-6CF5673E9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49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S19" sqref="S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1.8554687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521</v>
      </c>
      <c r="C2" s="4">
        <f>B2*1.3</f>
        <v>677.30000000000007</v>
      </c>
      <c r="D2" s="4">
        <f t="shared" ref="D2:D13" si="2">C2*1.2</f>
        <v>812.7600000000001</v>
      </c>
      <c r="E2" s="5">
        <f t="shared" ref="E2:E13" si="3">R2</f>
        <v>16500000</v>
      </c>
      <c r="F2" s="10">
        <f t="shared" ref="F2:F13" si="4">ROUND((E2/B2),0)</f>
        <v>31670</v>
      </c>
      <c r="G2" s="10">
        <f t="shared" ref="G2:G13" si="5">ROUND((E2/C2),0)</f>
        <v>24361</v>
      </c>
      <c r="H2" s="10">
        <f t="shared" ref="H2:H13" si="6">ROUND((E2/D2),0)</f>
        <v>20301</v>
      </c>
      <c r="I2" s="4" t="e">
        <f>#REF!</f>
        <v>#REF!</v>
      </c>
      <c r="J2" s="4" t="str">
        <f t="shared" ref="J2:J13" si="7">S2</f>
        <v>11.06.24</v>
      </c>
      <c r="O2">
        <v>0</v>
      </c>
      <c r="P2">
        <f t="shared" ref="P2:P12" si="8">O2/1.2</f>
        <v>0</v>
      </c>
      <c r="Q2">
        <v>521</v>
      </c>
      <c r="R2" s="2">
        <v>16500000</v>
      </c>
      <c r="S2" s="8" t="s">
        <v>18</v>
      </c>
      <c r="T2" s="8"/>
    </row>
    <row r="3" spans="1:22" x14ac:dyDescent="0.25">
      <c r="A3" s="4">
        <f t="shared" si="0"/>
        <v>0</v>
      </c>
      <c r="B3" s="4">
        <f t="shared" si="1"/>
        <v>625</v>
      </c>
      <c r="C3" s="4">
        <f t="shared" ref="C3:C15" si="9">B3*1.3</f>
        <v>812.5</v>
      </c>
      <c r="D3" s="4">
        <f t="shared" si="2"/>
        <v>975</v>
      </c>
      <c r="E3" s="15">
        <f t="shared" si="3"/>
        <v>55000000</v>
      </c>
      <c r="F3" s="16">
        <f t="shared" si="4"/>
        <v>88000</v>
      </c>
      <c r="G3" s="10">
        <f t="shared" si="5"/>
        <v>67692</v>
      </c>
      <c r="H3" s="10">
        <f t="shared" si="6"/>
        <v>56410</v>
      </c>
      <c r="I3" s="4" t="e">
        <f>#REF!</f>
        <v>#REF!</v>
      </c>
      <c r="J3" s="4">
        <f t="shared" si="7"/>
        <v>0</v>
      </c>
      <c r="O3">
        <v>0</v>
      </c>
      <c r="P3">
        <v>750</v>
      </c>
      <c r="Q3">
        <f t="shared" ref="Q3:Q7" si="10">P3/1.2</f>
        <v>625</v>
      </c>
      <c r="R3" s="2">
        <v>55000000</v>
      </c>
      <c r="S3" s="8"/>
      <c r="T3" s="8"/>
    </row>
    <row r="4" spans="1:22" x14ac:dyDescent="0.25">
      <c r="A4" s="4">
        <f t="shared" si="0"/>
        <v>0</v>
      </c>
      <c r="B4" s="4">
        <f t="shared" si="1"/>
        <v>210</v>
      </c>
      <c r="C4" s="4">
        <f t="shared" si="9"/>
        <v>273</v>
      </c>
      <c r="D4" s="4">
        <f t="shared" si="2"/>
        <v>327.59999999999997</v>
      </c>
      <c r="E4" s="15">
        <f t="shared" si="3"/>
        <v>20000000</v>
      </c>
      <c r="F4" s="10">
        <f t="shared" si="4"/>
        <v>95238</v>
      </c>
      <c r="G4" s="10">
        <f t="shared" si="5"/>
        <v>73260</v>
      </c>
      <c r="H4" s="10">
        <f t="shared" si="6"/>
        <v>61050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210</v>
      </c>
      <c r="R4" s="2">
        <v>20000000</v>
      </c>
      <c r="S4" s="8"/>
      <c r="T4" s="8"/>
    </row>
    <row r="5" spans="1:22" x14ac:dyDescent="0.25">
      <c r="A5" s="4">
        <f t="shared" si="0"/>
        <v>0</v>
      </c>
      <c r="B5" s="4">
        <f t="shared" si="1"/>
        <v>200</v>
      </c>
      <c r="C5" s="4">
        <f t="shared" si="9"/>
        <v>260</v>
      </c>
      <c r="D5" s="4">
        <f t="shared" si="2"/>
        <v>312</v>
      </c>
      <c r="E5" s="15">
        <f t="shared" si="3"/>
        <v>10000000</v>
      </c>
      <c r="F5" s="10">
        <f t="shared" si="4"/>
        <v>50000</v>
      </c>
      <c r="G5" s="10">
        <f t="shared" si="5"/>
        <v>38462</v>
      </c>
      <c r="H5" s="10">
        <f t="shared" si="6"/>
        <v>32051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200</v>
      </c>
      <c r="R5" s="2">
        <v>10000000</v>
      </c>
      <c r="S5" s="8"/>
      <c r="T5" s="8"/>
    </row>
    <row r="6" spans="1:22" x14ac:dyDescent="0.25">
      <c r="A6" s="4">
        <f t="shared" si="0"/>
        <v>0</v>
      </c>
      <c r="B6" s="4">
        <f t="shared" si="1"/>
        <v>185</v>
      </c>
      <c r="C6" s="4">
        <f t="shared" si="9"/>
        <v>240.5</v>
      </c>
      <c r="D6" s="4">
        <f t="shared" si="2"/>
        <v>288.59999999999997</v>
      </c>
      <c r="E6" s="15">
        <f t="shared" si="3"/>
        <v>13000000</v>
      </c>
      <c r="F6" s="10">
        <f t="shared" si="4"/>
        <v>70270</v>
      </c>
      <c r="G6" s="10">
        <f t="shared" si="5"/>
        <v>54054</v>
      </c>
      <c r="H6" s="10">
        <f t="shared" si="6"/>
        <v>45045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185</v>
      </c>
      <c r="R6" s="2">
        <v>13000000</v>
      </c>
      <c r="S6" s="8"/>
      <c r="T6" s="8"/>
    </row>
    <row r="7" spans="1:22" x14ac:dyDescent="0.25">
      <c r="A7" s="4">
        <f t="shared" si="0"/>
        <v>0</v>
      </c>
      <c r="B7" s="4">
        <f t="shared" si="1"/>
        <v>175</v>
      </c>
      <c r="C7" s="4">
        <f t="shared" si="9"/>
        <v>227.5</v>
      </c>
      <c r="D7" s="4">
        <f t="shared" si="2"/>
        <v>273</v>
      </c>
      <c r="E7" s="15">
        <f t="shared" si="3"/>
        <v>12000000</v>
      </c>
      <c r="F7" s="10">
        <f t="shared" si="4"/>
        <v>68571</v>
      </c>
      <c r="G7" s="10">
        <f t="shared" si="5"/>
        <v>52747</v>
      </c>
      <c r="H7" s="10">
        <f t="shared" si="6"/>
        <v>43956</v>
      </c>
      <c r="I7" s="4" t="e">
        <f>#REF!</f>
        <v>#REF!</v>
      </c>
      <c r="J7" s="4">
        <f t="shared" si="7"/>
        <v>0</v>
      </c>
      <c r="O7">
        <v>0</v>
      </c>
      <c r="P7">
        <v>210</v>
      </c>
      <c r="Q7">
        <f t="shared" si="10"/>
        <v>175</v>
      </c>
      <c r="R7" s="2">
        <v>12000000</v>
      </c>
      <c r="S7" s="8"/>
      <c r="T7" s="8"/>
    </row>
    <row r="8" spans="1:22" x14ac:dyDescent="0.25">
      <c r="A8" s="4">
        <f t="shared" si="0"/>
        <v>0</v>
      </c>
      <c r="B8" s="4">
        <f t="shared" si="1"/>
        <v>300</v>
      </c>
      <c r="C8" s="4">
        <f t="shared" si="9"/>
        <v>390</v>
      </c>
      <c r="D8" s="4">
        <f t="shared" si="2"/>
        <v>468</v>
      </c>
      <c r="E8" s="15">
        <f t="shared" si="3"/>
        <v>12500000</v>
      </c>
      <c r="F8" s="10">
        <f t="shared" si="4"/>
        <v>41667</v>
      </c>
      <c r="G8" s="10">
        <f t="shared" si="5"/>
        <v>32051</v>
      </c>
      <c r="H8" s="10">
        <f t="shared" si="6"/>
        <v>26709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300</v>
      </c>
      <c r="R8" s="2">
        <v>12500000</v>
      </c>
      <c r="S8" s="8"/>
      <c r="T8" s="8"/>
    </row>
    <row r="9" spans="1:22" x14ac:dyDescent="0.25">
      <c r="A9" s="4">
        <f t="shared" si="0"/>
        <v>0</v>
      </c>
      <c r="B9" s="4">
        <f t="shared" si="1"/>
        <v>51</v>
      </c>
      <c r="C9" s="4">
        <f t="shared" si="9"/>
        <v>66.3</v>
      </c>
      <c r="D9" s="4">
        <f t="shared" si="2"/>
        <v>79.559999999999988</v>
      </c>
      <c r="E9" s="15">
        <f t="shared" si="3"/>
        <v>3500000</v>
      </c>
      <c r="F9" s="16">
        <f t="shared" si="4"/>
        <v>68627</v>
      </c>
      <c r="G9" s="10">
        <f t="shared" si="5"/>
        <v>52790</v>
      </c>
      <c r="H9" s="10">
        <f t="shared" si="6"/>
        <v>43992</v>
      </c>
      <c r="I9" s="4" t="e">
        <f>#REF!</f>
        <v>#REF!</v>
      </c>
      <c r="J9" s="4" t="str">
        <f t="shared" si="7"/>
        <v>21.08.24</v>
      </c>
      <c r="O9">
        <v>0</v>
      </c>
      <c r="P9">
        <f t="shared" si="8"/>
        <v>0</v>
      </c>
      <c r="Q9">
        <v>51</v>
      </c>
      <c r="R9" s="2">
        <v>3500000</v>
      </c>
      <c r="S9" s="8" t="s">
        <v>21</v>
      </c>
      <c r="T9" s="8" t="s">
        <v>22</v>
      </c>
      <c r="V9">
        <f>F9*1.2</f>
        <v>82352.399999999994</v>
      </c>
    </row>
    <row r="10" spans="1:22" x14ac:dyDescent="0.25">
      <c r="A10" s="4">
        <f t="shared" si="0"/>
        <v>0</v>
      </c>
      <c r="B10" s="4">
        <f t="shared" si="1"/>
        <v>151</v>
      </c>
      <c r="C10" s="4">
        <f t="shared" si="9"/>
        <v>196.3</v>
      </c>
      <c r="D10" s="4">
        <f t="shared" si="2"/>
        <v>235.56</v>
      </c>
      <c r="E10" s="15">
        <f t="shared" si="3"/>
        <v>20100000</v>
      </c>
      <c r="F10" s="10">
        <f t="shared" si="4"/>
        <v>133113</v>
      </c>
      <c r="G10" s="10">
        <f t="shared" si="5"/>
        <v>102394</v>
      </c>
      <c r="H10" s="10">
        <f t="shared" si="6"/>
        <v>85329</v>
      </c>
      <c r="I10" s="4" t="e">
        <f>#REF!</f>
        <v>#REF!</v>
      </c>
      <c r="J10" s="4" t="str">
        <f t="shared" si="7"/>
        <v>22.07.21</v>
      </c>
      <c r="O10">
        <v>0</v>
      </c>
      <c r="P10">
        <f t="shared" si="8"/>
        <v>0</v>
      </c>
      <c r="Q10">
        <v>151</v>
      </c>
      <c r="R10" s="2">
        <v>20100000</v>
      </c>
      <c r="S10" s="8" t="s">
        <v>23</v>
      </c>
      <c r="T10" s="8" t="s">
        <v>22</v>
      </c>
      <c r="V10">
        <f t="shared" ref="V10:V12" si="11">F10*1.2</f>
        <v>159735.6</v>
      </c>
    </row>
    <row r="11" spans="1:22" x14ac:dyDescent="0.25">
      <c r="A11" s="4">
        <f t="shared" si="0"/>
        <v>0</v>
      </c>
      <c r="B11" s="4">
        <f t="shared" si="1"/>
        <v>170</v>
      </c>
      <c r="C11" s="4">
        <f t="shared" si="9"/>
        <v>221</v>
      </c>
      <c r="D11" s="4">
        <f t="shared" si="2"/>
        <v>265.2</v>
      </c>
      <c r="E11" s="15">
        <f t="shared" si="3"/>
        <v>8000000</v>
      </c>
      <c r="F11" s="10">
        <f t="shared" si="4"/>
        <v>47059</v>
      </c>
      <c r="G11" s="10">
        <f t="shared" si="5"/>
        <v>36199</v>
      </c>
      <c r="H11" s="10">
        <f t="shared" si="6"/>
        <v>30166</v>
      </c>
      <c r="I11" s="4" t="e">
        <f>#REF!</f>
        <v>#REF!</v>
      </c>
      <c r="J11" s="4" t="str">
        <f t="shared" si="7"/>
        <v>23.02.24</v>
      </c>
      <c r="O11">
        <v>0</v>
      </c>
      <c r="P11">
        <f t="shared" si="8"/>
        <v>0</v>
      </c>
      <c r="Q11">
        <v>170</v>
      </c>
      <c r="R11" s="2">
        <v>8000000</v>
      </c>
      <c r="S11" s="8" t="s">
        <v>24</v>
      </c>
      <c r="T11" s="8" t="s">
        <v>22</v>
      </c>
      <c r="V11">
        <f t="shared" si="11"/>
        <v>56470.799999999996</v>
      </c>
    </row>
    <row r="12" spans="1:22" x14ac:dyDescent="0.25">
      <c r="A12" s="4">
        <f t="shared" si="0"/>
        <v>0</v>
      </c>
      <c r="B12" s="4">
        <f t="shared" si="1"/>
        <v>129</v>
      </c>
      <c r="C12" s="4">
        <f t="shared" si="9"/>
        <v>167.70000000000002</v>
      </c>
      <c r="D12" s="4">
        <f t="shared" si="2"/>
        <v>201.24</v>
      </c>
      <c r="E12" s="15">
        <f t="shared" si="3"/>
        <v>9000000</v>
      </c>
      <c r="F12" s="10">
        <f t="shared" si="4"/>
        <v>69767</v>
      </c>
      <c r="G12" s="10">
        <f t="shared" si="5"/>
        <v>53667</v>
      </c>
      <c r="H12" s="10">
        <f t="shared" si="6"/>
        <v>44723</v>
      </c>
      <c r="I12" s="4" t="e">
        <f>#REF!</f>
        <v>#REF!</v>
      </c>
      <c r="J12" s="4" t="str">
        <f t="shared" si="7"/>
        <v>27.12.23</v>
      </c>
      <c r="O12">
        <v>0</v>
      </c>
      <c r="P12">
        <f t="shared" si="8"/>
        <v>0</v>
      </c>
      <c r="Q12">
        <v>129</v>
      </c>
      <c r="R12" s="2">
        <v>9000000</v>
      </c>
      <c r="S12" s="8" t="s">
        <v>25</v>
      </c>
      <c r="T12" s="8" t="s">
        <v>22</v>
      </c>
      <c r="V12">
        <f t="shared" si="11"/>
        <v>83720.399999999994</v>
      </c>
    </row>
    <row r="13" spans="1:22" x14ac:dyDescent="0.25">
      <c r="A13" s="4">
        <f t="shared" si="0"/>
        <v>0</v>
      </c>
      <c r="B13" s="4">
        <f t="shared" si="1"/>
        <v>476.66666666666669</v>
      </c>
      <c r="C13" s="4">
        <f t="shared" si="9"/>
        <v>619.66666666666674</v>
      </c>
      <c r="D13" s="4">
        <f t="shared" si="2"/>
        <v>743.6</v>
      </c>
      <c r="E13" s="15">
        <f t="shared" si="3"/>
        <v>45000000</v>
      </c>
      <c r="F13" s="10">
        <f t="shared" si="4"/>
        <v>94406</v>
      </c>
      <c r="G13" s="10">
        <f t="shared" si="5"/>
        <v>72620</v>
      </c>
      <c r="H13" s="10">
        <f t="shared" si="6"/>
        <v>60516</v>
      </c>
      <c r="I13" s="4" t="e">
        <f>#REF!</f>
        <v>#REF!</v>
      </c>
      <c r="J13" s="4">
        <f t="shared" si="7"/>
        <v>0</v>
      </c>
      <c r="O13">
        <v>0</v>
      </c>
      <c r="P13">
        <v>572</v>
      </c>
      <c r="Q13">
        <f t="shared" ref="Q13" si="12">P13/1.2</f>
        <v>476.66666666666669</v>
      </c>
      <c r="R13" s="2">
        <v>45000000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625</v>
      </c>
      <c r="C14" s="4">
        <f t="shared" si="9"/>
        <v>812.5</v>
      </c>
      <c r="D14" s="4">
        <f t="shared" ref="D14:D15" si="13">C14*1.2</f>
        <v>975</v>
      </c>
      <c r="E14" s="15">
        <f t="shared" ref="E14:E15" si="14">R14</f>
        <v>55000000</v>
      </c>
      <c r="F14" s="10">
        <f t="shared" ref="F14:F15" si="15">ROUND((E14/B14),0)</f>
        <v>88000</v>
      </c>
      <c r="G14" s="10">
        <f t="shared" ref="G14:G15" si="16">ROUND((E14/C14),0)</f>
        <v>67692</v>
      </c>
      <c r="H14" s="10">
        <f t="shared" ref="H14:H15" si="17">ROUND((E14/D14),0)</f>
        <v>56410</v>
      </c>
      <c r="I14" s="4" t="e">
        <f>#REF!</f>
        <v>#REF!</v>
      </c>
      <c r="J14" s="4">
        <f t="shared" ref="J14:J15" si="18">S14</f>
        <v>0</v>
      </c>
      <c r="O14">
        <v>0</v>
      </c>
      <c r="P14">
        <v>750</v>
      </c>
      <c r="Q14">
        <f t="shared" ref="Q14" si="19">P14/1.2</f>
        <v>625</v>
      </c>
      <c r="R14" s="2">
        <v>55000000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290</v>
      </c>
      <c r="C15" s="4">
        <f t="shared" si="9"/>
        <v>377</v>
      </c>
      <c r="D15" s="4">
        <f t="shared" si="13"/>
        <v>452.4</v>
      </c>
      <c r="E15" s="5">
        <f t="shared" si="14"/>
        <v>21500000</v>
      </c>
      <c r="F15" s="16">
        <f t="shared" si="15"/>
        <v>74138</v>
      </c>
      <c r="G15" s="4">
        <f t="shared" si="16"/>
        <v>57029</v>
      </c>
      <c r="H15" s="4">
        <f t="shared" si="17"/>
        <v>47524</v>
      </c>
      <c r="I15" s="4" t="e">
        <f>#REF!</f>
        <v>#REF!</v>
      </c>
      <c r="J15" s="4">
        <f t="shared" si="18"/>
        <v>0</v>
      </c>
      <c r="O15">
        <v>0</v>
      </c>
      <c r="P15">
        <f t="shared" ref="P15" si="20">O15/1.2</f>
        <v>0</v>
      </c>
      <c r="Q15">
        <v>290</v>
      </c>
      <c r="R15" s="2">
        <v>21500000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16</v>
      </c>
      <c r="I18">
        <v>222</v>
      </c>
      <c r="J18">
        <f>I19/I18</f>
        <v>1.2972972972972974</v>
      </c>
    </row>
    <row r="19" spans="7:24" x14ac:dyDescent="0.25">
      <c r="H19" t="s">
        <v>14</v>
      </c>
      <c r="I19">
        <v>288</v>
      </c>
    </row>
    <row r="20" spans="7:24" x14ac:dyDescent="0.25">
      <c r="H20" t="s">
        <v>20</v>
      </c>
      <c r="I20">
        <v>67700</v>
      </c>
      <c r="O20">
        <v>9.6</v>
      </c>
      <c r="P20">
        <v>21.6</v>
      </c>
      <c r="Q20">
        <f>P20*O20</f>
        <v>207.36</v>
      </c>
    </row>
    <row r="21" spans="7:24" x14ac:dyDescent="0.25">
      <c r="H21" t="s">
        <v>15</v>
      </c>
      <c r="I21">
        <f>I20*I18</f>
        <v>15029400</v>
      </c>
      <c r="O21">
        <v>5</v>
      </c>
      <c r="P21">
        <v>3</v>
      </c>
      <c r="Q21">
        <f>P21*O21</f>
        <v>15</v>
      </c>
    </row>
    <row r="22" spans="7:24" x14ac:dyDescent="0.25">
      <c r="G22" s="6"/>
      <c r="H22" s="6"/>
      <c r="I22">
        <f>I21/288</f>
        <v>52185.416666666664</v>
      </c>
      <c r="N22" t="s">
        <v>19</v>
      </c>
      <c r="Q22">
        <f>Q21+Q20</f>
        <v>222.36</v>
      </c>
    </row>
    <row r="23" spans="7:24" x14ac:dyDescent="0.25">
      <c r="N23">
        <v>5</v>
      </c>
      <c r="O23">
        <v>2.75</v>
      </c>
      <c r="P23">
        <f>O23*N23</f>
        <v>13.75</v>
      </c>
    </row>
    <row r="24" spans="7:24" x14ac:dyDescent="0.25">
      <c r="H24" t="s">
        <v>17</v>
      </c>
      <c r="N24">
        <v>25.47</v>
      </c>
      <c r="O24">
        <v>9.82</v>
      </c>
      <c r="P24">
        <f>O24*N24</f>
        <v>250.11539999999999</v>
      </c>
      <c r="Q24" s="11"/>
      <c r="R24" s="13"/>
      <c r="T24" s="11"/>
      <c r="U24" s="11"/>
      <c r="V24" s="11"/>
      <c r="W24" s="11"/>
      <c r="X24" s="11"/>
    </row>
    <row r="25" spans="7:24" x14ac:dyDescent="0.25">
      <c r="P25" s="11">
        <f>P24+P23</f>
        <v>263.86540000000002</v>
      </c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J27" t="s">
        <v>26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>
        <f>35000*12</f>
        <v>420000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>
        <f>H28/0.04</f>
        <v>10500000</v>
      </c>
      <c r="J29">
        <f>I18*1.5</f>
        <v>333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>
        <f>H29/207</f>
        <v>50724.637681159424</v>
      </c>
      <c r="J30">
        <v>50000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J31">
        <f>J30*J29</f>
        <v>16650000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J32">
        <f>J31/207</f>
        <v>80434.782608695648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2" zoomScale="85" zoomScaleNormal="85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C4" zoomScaleNormal="100"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DCD66-EA83-412A-AAFC-F090F416F00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5D69C-4980-44C4-935B-99FF333418F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37EBE-B7E4-4023-98C8-57251EEE04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T28" sqref="T28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20-20</vt:lpstr>
      <vt:lpstr>Sheet14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2024-10-15T05:22:18Z</dcterms:modified>
</cp:coreProperties>
</file>