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BI\Mid Corporate Branch\Mindset Estates Pvt. Ltd\"/>
    </mc:Choice>
  </mc:AlternateContent>
  <xr:revisionPtr revIDLastSave="0" documentId="13_ncr:1_{F12786AA-A5FF-4BDC-A6FC-4EC905965F1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3" i="1"/>
  <c r="P7" i="1" l="1"/>
  <c r="P6" i="1"/>
  <c r="P5" i="1"/>
  <c r="P4" i="1"/>
  <c r="P3" i="1"/>
  <c r="V4" i="1" l="1"/>
  <c r="V5" i="1"/>
  <c r="V6" i="1"/>
  <c r="V3" i="1"/>
  <c r="U4" i="1"/>
  <c r="U5" i="1"/>
  <c r="U6" i="1"/>
  <c r="U3" i="1"/>
  <c r="T4" i="1" l="1"/>
  <c r="T5" i="1"/>
  <c r="T6" i="1"/>
  <c r="T3" i="1"/>
  <c r="O6" i="1"/>
  <c r="Q6" i="1" s="1"/>
  <c r="O5" i="1"/>
  <c r="Q5" i="1" s="1"/>
  <c r="O4" i="1"/>
  <c r="Q4" i="1" s="1"/>
  <c r="O3" i="1"/>
  <c r="Q3" i="1" s="1"/>
  <c r="S6" i="1" l="1"/>
  <c r="R6" i="1"/>
  <c r="S5" i="1"/>
  <c r="R5" i="1"/>
  <c r="S4" i="1"/>
  <c r="R4" i="1"/>
  <c r="R3" i="1"/>
  <c r="S3" i="1"/>
  <c r="Q7" i="1"/>
  <c r="O7" i="1"/>
  <c r="R7" i="1" l="1"/>
  <c r="S7" i="1"/>
</calcChain>
</file>

<file path=xl/sharedStrings.xml><?xml version="1.0" encoding="utf-8"?>
<sst xmlns="http://schemas.openxmlformats.org/spreadsheetml/2006/main" count="48" uniqueCount="43">
  <si>
    <t>Sr. No.</t>
  </si>
  <si>
    <t>Developer Name</t>
  </si>
  <si>
    <t>Tenant Name</t>
  </si>
  <si>
    <t>Rent Amount</t>
  </si>
  <si>
    <t>FMV</t>
  </si>
  <si>
    <t>RV</t>
  </si>
  <si>
    <t>DV</t>
  </si>
  <si>
    <t>LL Agrement dated</t>
  </si>
  <si>
    <t>01.08.2023</t>
  </si>
  <si>
    <t>Mindset Estates Pvt. Ltd.</t>
  </si>
  <si>
    <t>Cathay Pacific Airways Ltd.</t>
  </si>
  <si>
    <t>Usable Carpet Area</t>
  </si>
  <si>
    <t>Chargeable Area</t>
  </si>
  <si>
    <t>License Period</t>
  </si>
  <si>
    <t>From</t>
  </si>
  <si>
    <t>To</t>
  </si>
  <si>
    <t>31.07.2028</t>
  </si>
  <si>
    <t>Property Address</t>
  </si>
  <si>
    <t>Office Premises on 23rd Floor, The Ruby, Senapati Bapat Marg, Dadar (West), Mumbai - 400028</t>
  </si>
  <si>
    <t>15.09.2023</t>
  </si>
  <si>
    <t>IMCD India Pvt. Ltd.</t>
  </si>
  <si>
    <t>Car Parking</t>
  </si>
  <si>
    <t>12 Car Parking provided out of 5 Car parking provided in same building and 7 Car Parking provided in MCGM Car Parking Building</t>
  </si>
  <si>
    <t>40 Car Parking provided out of 15 Car parking provided in same building and 25 Car Parking provided in MCGM Car Parking Building</t>
  </si>
  <si>
    <t>11.09.2023</t>
  </si>
  <si>
    <t>10.09.2028</t>
  </si>
  <si>
    <t>Office Premises on 24th Floor, The Ruby, Senapati Bapat Marg, Dadar (West), Mumbai - 400028</t>
  </si>
  <si>
    <t>06.08.2024</t>
  </si>
  <si>
    <t>DSP Asset Managers Pvt. Ltd.</t>
  </si>
  <si>
    <t>Office Premises on 25th Floor, The Ruby, Senapati Bapat Marg, Dadar (West), Mumbai - 400028</t>
  </si>
  <si>
    <t>14.05.2024</t>
  </si>
  <si>
    <t>13.05.2029</t>
  </si>
  <si>
    <t>20 Car Parking provided out of 5 Car parking provided in same building and 15 Car Parking provided in MCGM Car Parking Building</t>
  </si>
  <si>
    <t>18.07.2024</t>
  </si>
  <si>
    <t>Office Premises No. 26N on 26th Floor, The Ruby, Senapati Bapat Marg, Dadar (West), Mumbai - 400028</t>
  </si>
  <si>
    <t>Total Months</t>
  </si>
  <si>
    <t>21.05.2024</t>
  </si>
  <si>
    <t>10.08.2028</t>
  </si>
  <si>
    <t>Signet Excipients Pvt. Ltd.</t>
  </si>
  <si>
    <t>15 Car Parking provided out of 5 Car parking provided in same building and 10 Car Parking provided in MCGM Car Parking Building</t>
  </si>
  <si>
    <t>Total Value</t>
  </si>
  <si>
    <t>Rate on Usable Carpet Area</t>
  </si>
  <si>
    <t>Total 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</si>
</sst>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202520</xdr:colOff>
      <xdr:row>46</xdr:row>
      <xdr:rowOff>67907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82CB98-5449-43C3-AB77-976D56AE7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80920" cy="883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workbookViewId="0">
      <selection activeCell="I5" sqref="I5"/>
    </sheetView>
  </sheetViews>
  <sheetFormatPr defaultRowHeight="15" x14ac:dyDescent="0.25"/>
  <cols>
    <col min="1" max="1" width="4.140625" style="8" customWidth="1"/>
    <col min="2" max="2" width="12" style="2" bestFit="1" customWidth="1"/>
    <col min="3" max="3" width="23" style="2" bestFit="1" customWidth="1"/>
    <col min="4" max="4" width="24.7109375" style="2" bestFit="1" customWidth="1"/>
    <col min="5" max="5" width="37.42578125" style="2" customWidth="1"/>
    <col min="6" max="8" width="10.140625" style="2" customWidth="1"/>
    <col min="9" max="9" width="12.7109375" style="2" customWidth="1"/>
    <col min="10" max="11" width="33.140625" style="2" customWidth="1"/>
    <col min="12" max="12" width="11.42578125" style="2" customWidth="1"/>
    <col min="13" max="13" width="11" style="2" bestFit="1" customWidth="1"/>
    <col min="14" max="14" width="10" style="2" bestFit="1" customWidth="1"/>
    <col min="15" max="15" width="16.85546875" style="2" bestFit="1" customWidth="1"/>
    <col min="16" max="17" width="16.85546875" style="2" customWidth="1"/>
    <col min="18" max="19" width="16.85546875" style="2" bestFit="1" customWidth="1"/>
    <col min="20" max="20" width="9.5703125" style="2" bestFit="1" customWidth="1"/>
    <col min="21" max="21" width="11.5703125" style="2" bestFit="1" customWidth="1"/>
    <col min="22" max="16384" width="9.140625" style="2"/>
  </cols>
  <sheetData>
    <row r="1" spans="1:22" ht="15" customHeight="1" x14ac:dyDescent="0.25">
      <c r="A1" s="7"/>
      <c r="B1" s="1"/>
      <c r="C1" s="1"/>
      <c r="D1" s="1"/>
      <c r="E1" s="9"/>
      <c r="F1" s="15" t="s">
        <v>13</v>
      </c>
      <c r="G1" s="16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s="4" customFormat="1" ht="60" x14ac:dyDescent="0.25">
      <c r="A2" s="3" t="s">
        <v>0</v>
      </c>
      <c r="B2" s="3" t="s">
        <v>7</v>
      </c>
      <c r="C2" s="3" t="s">
        <v>1</v>
      </c>
      <c r="D2" s="3" t="s">
        <v>2</v>
      </c>
      <c r="E2" s="3" t="s">
        <v>17</v>
      </c>
      <c r="F2" s="3" t="s">
        <v>14</v>
      </c>
      <c r="G2" s="3" t="s">
        <v>15</v>
      </c>
      <c r="H2" s="3" t="s">
        <v>35</v>
      </c>
      <c r="I2" s="3" t="s">
        <v>3</v>
      </c>
      <c r="J2" s="3" t="s">
        <v>21</v>
      </c>
      <c r="K2" s="3"/>
      <c r="L2" s="3" t="s">
        <v>11</v>
      </c>
      <c r="M2" s="3" t="s">
        <v>12</v>
      </c>
      <c r="N2" s="3" t="s">
        <v>41</v>
      </c>
      <c r="O2" s="3" t="s">
        <v>4</v>
      </c>
      <c r="P2" s="3" t="s">
        <v>21</v>
      </c>
      <c r="Q2" s="3" t="s">
        <v>42</v>
      </c>
      <c r="R2" s="3" t="s">
        <v>5</v>
      </c>
      <c r="S2" s="3" t="s">
        <v>6</v>
      </c>
    </row>
    <row r="3" spans="1:22" ht="60" x14ac:dyDescent="0.25">
      <c r="A3" s="7">
        <v>1</v>
      </c>
      <c r="B3" s="7" t="s">
        <v>8</v>
      </c>
      <c r="C3" s="18" t="s">
        <v>9</v>
      </c>
      <c r="D3" s="18" t="s">
        <v>10</v>
      </c>
      <c r="E3" s="18" t="s">
        <v>18</v>
      </c>
      <c r="F3" s="19" t="s">
        <v>8</v>
      </c>
      <c r="G3" s="19" t="s">
        <v>16</v>
      </c>
      <c r="H3" s="19">
        <v>60</v>
      </c>
      <c r="I3" s="11">
        <v>4026960</v>
      </c>
      <c r="J3" s="11" t="s">
        <v>22</v>
      </c>
      <c r="K3" s="11">
        <f>L3/10.764</f>
        <v>1247.0271274619101</v>
      </c>
      <c r="L3" s="11">
        <v>13423</v>
      </c>
      <c r="M3" s="5">
        <v>22372</v>
      </c>
      <c r="N3" s="5">
        <v>49000</v>
      </c>
      <c r="O3" s="5">
        <f>L3*N3</f>
        <v>657727000</v>
      </c>
      <c r="P3" s="5">
        <f>12*1200000</f>
        <v>14400000</v>
      </c>
      <c r="Q3" s="5">
        <f>O3+P3</f>
        <v>672127000</v>
      </c>
      <c r="R3" s="5">
        <f>Q3*0.9</f>
        <v>604914300</v>
      </c>
      <c r="S3" s="5">
        <f>Q3*0.8</f>
        <v>537701600</v>
      </c>
      <c r="T3" s="2">
        <f>M3/L3</f>
        <v>1.6666914996647546</v>
      </c>
      <c r="U3" s="2">
        <f>I3/L3</f>
        <v>300.00446993965579</v>
      </c>
      <c r="V3" s="2">
        <f>I3/M3</f>
        <v>180</v>
      </c>
    </row>
    <row r="4" spans="1:22" ht="75" x14ac:dyDescent="0.25">
      <c r="A4" s="7">
        <v>2</v>
      </c>
      <c r="B4" s="7" t="s">
        <v>19</v>
      </c>
      <c r="C4" s="18" t="s">
        <v>9</v>
      </c>
      <c r="D4" s="18" t="s">
        <v>20</v>
      </c>
      <c r="E4" s="18" t="s">
        <v>26</v>
      </c>
      <c r="F4" s="19" t="s">
        <v>24</v>
      </c>
      <c r="G4" s="19" t="s">
        <v>25</v>
      </c>
      <c r="H4" s="19">
        <v>60</v>
      </c>
      <c r="I4" s="11">
        <v>9104799</v>
      </c>
      <c r="J4" s="11" t="s">
        <v>23</v>
      </c>
      <c r="K4" s="11">
        <f t="shared" ref="K4:K6" si="0">L4/10.764</f>
        <v>2773.3184689706432</v>
      </c>
      <c r="L4" s="11">
        <v>29852</v>
      </c>
      <c r="M4" s="5">
        <v>49753</v>
      </c>
      <c r="N4" s="5">
        <v>49000</v>
      </c>
      <c r="O4" s="5">
        <f>L4*N4</f>
        <v>1462748000</v>
      </c>
      <c r="P4" s="5">
        <f>40*1200000</f>
        <v>48000000</v>
      </c>
      <c r="Q4" s="5">
        <f t="shared" ref="Q4:Q6" si="1">O4+P4</f>
        <v>1510748000</v>
      </c>
      <c r="R4" s="5">
        <f t="shared" ref="R4:R6" si="2">Q4*0.9</f>
        <v>1359673200</v>
      </c>
      <c r="S4" s="5">
        <f t="shared" ref="S4:S6" si="3">Q4*0.8</f>
        <v>1208598400</v>
      </c>
      <c r="T4" s="2">
        <f t="shared" ref="T4:T6" si="4">M4/L4</f>
        <v>1.6666555004689803</v>
      </c>
      <c r="U4" s="2">
        <f t="shared" ref="U4:U6" si="5">I4/L4</f>
        <v>304.99795658582337</v>
      </c>
      <c r="V4" s="2">
        <f t="shared" ref="V4:V6" si="6">I4/M4</f>
        <v>183</v>
      </c>
    </row>
    <row r="5" spans="1:22" ht="75" x14ac:dyDescent="0.25">
      <c r="A5" s="7">
        <v>3</v>
      </c>
      <c r="B5" s="7" t="s">
        <v>27</v>
      </c>
      <c r="C5" s="18" t="s">
        <v>9</v>
      </c>
      <c r="D5" s="18" t="s">
        <v>28</v>
      </c>
      <c r="E5" s="18" t="s">
        <v>29</v>
      </c>
      <c r="F5" s="19" t="s">
        <v>30</v>
      </c>
      <c r="G5" s="19" t="s">
        <v>31</v>
      </c>
      <c r="H5" s="19">
        <v>60</v>
      </c>
      <c r="I5" s="11">
        <v>9701835</v>
      </c>
      <c r="J5" s="11" t="s">
        <v>32</v>
      </c>
      <c r="K5" s="11">
        <f t="shared" si="0"/>
        <v>2773.3184689706432</v>
      </c>
      <c r="L5" s="11">
        <v>29852</v>
      </c>
      <c r="M5" s="5">
        <v>49753</v>
      </c>
      <c r="N5" s="5">
        <v>46500</v>
      </c>
      <c r="O5" s="5">
        <f>L5*N5</f>
        <v>1388118000</v>
      </c>
      <c r="P5" s="5">
        <f>20*1200000</f>
        <v>24000000</v>
      </c>
      <c r="Q5" s="5">
        <f t="shared" si="1"/>
        <v>1412118000</v>
      </c>
      <c r="R5" s="5">
        <f t="shared" si="2"/>
        <v>1270906200</v>
      </c>
      <c r="S5" s="5">
        <f t="shared" si="3"/>
        <v>1129694400</v>
      </c>
      <c r="T5" s="2">
        <f t="shared" si="4"/>
        <v>1.6666555004689803</v>
      </c>
      <c r="U5" s="2">
        <f t="shared" si="5"/>
        <v>324.99782259145115</v>
      </c>
      <c r="V5" s="2">
        <f t="shared" si="6"/>
        <v>195</v>
      </c>
    </row>
    <row r="6" spans="1:22" ht="75" x14ac:dyDescent="0.25">
      <c r="A6" s="7">
        <v>4</v>
      </c>
      <c r="B6" s="7" t="s">
        <v>33</v>
      </c>
      <c r="C6" s="18" t="s">
        <v>9</v>
      </c>
      <c r="D6" s="18" t="s">
        <v>38</v>
      </c>
      <c r="E6" s="18" t="s">
        <v>34</v>
      </c>
      <c r="F6" s="19" t="s">
        <v>36</v>
      </c>
      <c r="G6" s="19" t="s">
        <v>37</v>
      </c>
      <c r="H6" s="19">
        <v>52</v>
      </c>
      <c r="I6" s="11">
        <v>4632225</v>
      </c>
      <c r="J6" s="11" t="s">
        <v>39</v>
      </c>
      <c r="K6" s="11">
        <f t="shared" si="0"/>
        <v>1324.1360089186178</v>
      </c>
      <c r="L6" s="11">
        <v>14253</v>
      </c>
      <c r="M6" s="5">
        <v>23755</v>
      </c>
      <c r="N6" s="5">
        <v>46500</v>
      </c>
      <c r="O6" s="5">
        <f>L6*N6</f>
        <v>662764500</v>
      </c>
      <c r="P6" s="5">
        <f>15*1200000</f>
        <v>18000000</v>
      </c>
      <c r="Q6" s="5">
        <f t="shared" si="1"/>
        <v>680764500</v>
      </c>
      <c r="R6" s="5">
        <f t="shared" si="2"/>
        <v>612688050</v>
      </c>
      <c r="S6" s="5">
        <f t="shared" si="3"/>
        <v>544611600</v>
      </c>
      <c r="T6" s="2">
        <f t="shared" si="4"/>
        <v>1.6666666666666667</v>
      </c>
      <c r="U6" s="2">
        <f t="shared" si="5"/>
        <v>325</v>
      </c>
      <c r="V6" s="2">
        <f t="shared" si="6"/>
        <v>195</v>
      </c>
    </row>
    <row r="7" spans="1:22" ht="30" customHeight="1" x14ac:dyDescent="0.25">
      <c r="A7" s="12" t="s">
        <v>40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0">
        <f>SUM(O3:O6)</f>
        <v>4171357500</v>
      </c>
      <c r="P7" s="10">
        <f>SUM(P3:P6)</f>
        <v>104400000</v>
      </c>
      <c r="Q7" s="10">
        <f>SUM(Q3:Q6)</f>
        <v>4275757500</v>
      </c>
      <c r="R7" s="10">
        <f>SUM(R3:R6)</f>
        <v>3848181750</v>
      </c>
      <c r="S7" s="10">
        <f>SUM(S3:S6)</f>
        <v>3420606000</v>
      </c>
    </row>
    <row r="8" spans="1:22" x14ac:dyDescent="0.25">
      <c r="B8" s="8"/>
      <c r="I8" s="6"/>
      <c r="J8" s="6"/>
      <c r="K8" s="6"/>
      <c r="N8" s="6"/>
      <c r="O8" s="6"/>
      <c r="P8" s="6"/>
      <c r="Q8" s="6"/>
      <c r="R8" s="6"/>
      <c r="S8" s="6"/>
    </row>
    <row r="9" spans="1:22" x14ac:dyDescent="0.25">
      <c r="B9" s="8"/>
      <c r="I9" s="6"/>
      <c r="J9" s="6"/>
      <c r="K9" s="6"/>
      <c r="N9" s="6"/>
      <c r="O9" s="6"/>
      <c r="P9" s="6"/>
      <c r="Q9" s="6"/>
      <c r="R9" s="6"/>
      <c r="S9" s="6"/>
    </row>
    <row r="10" spans="1:22" x14ac:dyDescent="0.25">
      <c r="I10" s="6"/>
      <c r="J10" s="6"/>
      <c r="K10" s="6"/>
      <c r="N10" s="6"/>
      <c r="O10" s="6"/>
      <c r="P10" s="6"/>
      <c r="Q10" s="6"/>
      <c r="R10" s="6"/>
      <c r="S10" s="6"/>
    </row>
  </sheetData>
  <mergeCells count="2">
    <mergeCell ref="A7:N7"/>
    <mergeCell ref="F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1E5B-EAA7-46E2-9702-6FC812854E7B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2024-10-18T06:27:41Z</dcterms:modified>
</cp:coreProperties>
</file>