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Goregaon (West)\MANISH KIRAN MODAK\"/>
    </mc:Choice>
  </mc:AlternateContent>
  <xr:revisionPtr revIDLastSave="0" documentId="13_ncr:1_{D0ED55D8-BA9E-4E37-B625-3FEB7288CB5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<sst xmlns="http://schemas.openxmlformats.org/spreadsheetml/2006/main" count="132" uniqueCount="89">
  <si>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</si>
  <si>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</si>
  <si>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</si>
  <si>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</si>
  <si>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</si>
  <si>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</si>
  <si>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</si>
  <si>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</si>
  <si>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</si>
  <si>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</si>
  <si>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</si>
  <si>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</si>
  <si>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</si>
  <si>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</si>
  <si>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</si>
  <si>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</si>
  <si>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</si>
  <si>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</si>
  <si>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</si>
  <si>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</si>
  <si>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</si>
  <si>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</si>
  <si>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</si>
  <si>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</si>
  <si>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</si>
  <si>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</si>
  <si>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</si>
  <si>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</si>
  <si>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</si>
  <si>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</si>
  <si>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</si>
  <si>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</si>
  <si>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</si>
  <si>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</si>
  <si>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</si>
  <si>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</si>
  <si>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</si>
  <si>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</si>
  <si>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</si>
  <si>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</si>
  <si>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</si>
  <si>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</si>
  <si>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</si>
  <si>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</si>
  <si>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</si>
  <si>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</si>
  <si>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</si>
  <si>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</si>
  <si>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</si>
  <si>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</si>
  <si>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</si>
  <si>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</si>
  <si>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</si>
  <si>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</si>
  <si>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</si>
  <si>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</si>
  <si>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</si>
  <si>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</si>
  <si>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</si>
  <si>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</si>
  <si>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</si>
  <si>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</si>
  <si>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</si>
  <si>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</si>
  <si>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</si>
  <si>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</si>
  <si>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</si>
  <si>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</si>
  <si>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</si>
  <si>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</si>
  <si>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</si>
  <si>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</si>
  <si>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</si>
  <si>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</si>
  <si>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</si>
  <si>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</si>
  <si>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</si>
  <si>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</si>
  <si>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</si>
  <si>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</si>
  <si>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</si>
  <si>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</si>
  <si>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</si>
  <si>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</si>
  <si>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</si>
  <si>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</si>
  <si>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19.09.2024</t>
  </si>
  <si>
    <t>IGR-13.09.24</t>
  </si>
  <si>
    <t>IGR-08.08.24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</si>
</sst>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50982-806F-4D61-A64B-055DF1E7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CC949-A128-4340-AC42-DA0FBE54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46BB4-5733-4A56-A289-14078BA5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7C3FB-04D0-4782-BA70-243FA0A4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C1787-90F5-4109-90CE-092B8A54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3CAD9B-9F1F-46C6-9EEF-B321C8065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M29" sqref="M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20300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3300</v>
      </c>
      <c r="D4" s="22"/>
    </row>
    <row r="5" spans="1:5" x14ac:dyDescent="0.25">
      <c r="A5" s="15" t="s">
        <v>15</v>
      </c>
      <c r="B5" s="18"/>
      <c r="C5" s="19">
        <f>C3-C4</f>
        <v>17000</v>
      </c>
      <c r="D5" s="22"/>
    </row>
    <row r="6" spans="1:5" x14ac:dyDescent="0.25">
      <c r="A6" s="15" t="s">
        <v>16</v>
      </c>
      <c r="B6" s="18"/>
      <c r="C6" s="19">
        <f>C4</f>
        <v>3300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3300</v>
      </c>
      <c r="D13" s="22"/>
    </row>
    <row r="14" spans="1:5" x14ac:dyDescent="0.25">
      <c r="A14" s="15" t="s">
        <v>15</v>
      </c>
      <c r="B14" s="18"/>
      <c r="C14" s="19">
        <f>C5</f>
        <v>17000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20300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713</v>
      </c>
      <c r="D18" s="24"/>
    </row>
    <row r="19" spans="1:5" x14ac:dyDescent="0.25">
      <c r="A19" s="15" t="s">
        <v>73</v>
      </c>
      <c r="B19" s="6"/>
      <c r="C19" s="30">
        <f>C18*C16</f>
        <v>14473900</v>
      </c>
      <c r="D19" s="72"/>
      <c r="E19" s="65"/>
    </row>
    <row r="20" spans="1:5" x14ac:dyDescent="0.25">
      <c r="A20" s="15" t="s">
        <v>24</v>
      </c>
      <c r="C20" s="31">
        <f>C19*90%</f>
        <v>13026510</v>
      </c>
      <c r="D20" s="30"/>
      <c r="E20" s="65"/>
    </row>
    <row r="21" spans="1:5" x14ac:dyDescent="0.25">
      <c r="A21" s="15" t="s">
        <v>25</v>
      </c>
      <c r="C21" s="31">
        <f>C19*80%</f>
        <v>11579120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2352900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30153.958333333332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13" sqref="T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751</v>
      </c>
      <c r="C2" s="4">
        <f t="shared" ref="C2:C16" si="1">B2*1.2</f>
        <v>901.19999999999993</v>
      </c>
      <c r="D2" s="4">
        <f t="shared" ref="D2:D16" si="2">C2*1.2</f>
        <v>1081.4399999999998</v>
      </c>
      <c r="E2" s="5">
        <f t="shared" ref="E2:E16" si="3">R2</f>
        <v>14150000</v>
      </c>
      <c r="F2" s="74">
        <f t="shared" ref="F2:F15" si="4">ROUND((E2/B2),0)</f>
        <v>18842</v>
      </c>
      <c r="G2" s="74">
        <f t="shared" ref="G2:G15" si="5">ROUND((E2/C2),0)</f>
        <v>15701</v>
      </c>
      <c r="H2" s="74">
        <f t="shared" ref="H2:H15" si="6">ROUND((E2/D2),0)</f>
        <v>13084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751</v>
      </c>
      <c r="R2" s="75">
        <v>14150000</v>
      </c>
      <c r="S2" s="75" t="s">
        <v>87</v>
      </c>
    </row>
    <row r="3" spans="1:19" x14ac:dyDescent="0.25">
      <c r="A3" s="4">
        <v>2</v>
      </c>
      <c r="B3" s="4">
        <f t="shared" si="0"/>
        <v>710</v>
      </c>
      <c r="C3" s="4">
        <f t="shared" si="1"/>
        <v>852</v>
      </c>
      <c r="D3" s="4">
        <f t="shared" si="2"/>
        <v>1022.4</v>
      </c>
      <c r="E3" s="5">
        <f t="shared" si="3"/>
        <v>15500000</v>
      </c>
      <c r="F3" s="4">
        <f t="shared" si="4"/>
        <v>21831</v>
      </c>
      <c r="G3" s="4">
        <f t="shared" si="5"/>
        <v>18192</v>
      </c>
      <c r="H3" s="4">
        <f t="shared" si="6"/>
        <v>15160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710</v>
      </c>
      <c r="R3" s="2">
        <v>15500000</v>
      </c>
      <c r="S3" s="2" t="s">
        <v>88</v>
      </c>
    </row>
    <row r="4" spans="1:19" x14ac:dyDescent="0.25">
      <c r="A4" s="4">
        <v>3</v>
      </c>
      <c r="B4" s="4">
        <f t="shared" si="0"/>
        <v>713</v>
      </c>
      <c r="C4" s="4">
        <f t="shared" si="1"/>
        <v>855.6</v>
      </c>
      <c r="D4" s="4">
        <f t="shared" si="2"/>
        <v>1026.72</v>
      </c>
      <c r="E4" s="5">
        <f t="shared" si="3"/>
        <v>13300000</v>
      </c>
      <c r="F4" s="74">
        <f t="shared" si="4"/>
        <v>18654</v>
      </c>
      <c r="G4" s="74">
        <f t="shared" si="5"/>
        <v>15545</v>
      </c>
      <c r="H4" s="74">
        <f t="shared" si="6"/>
        <v>12954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713</v>
      </c>
      <c r="R4" s="75">
        <v>13300000</v>
      </c>
      <c r="S4" s="75" t="s">
        <v>88</v>
      </c>
    </row>
    <row r="5" spans="1:19" x14ac:dyDescent="0.25">
      <c r="A5" s="4">
        <v>4</v>
      </c>
      <c r="B5" s="4">
        <f t="shared" si="0"/>
        <v>691</v>
      </c>
      <c r="C5" s="4">
        <f t="shared" si="1"/>
        <v>829.19999999999993</v>
      </c>
      <c r="D5" s="4">
        <f t="shared" si="2"/>
        <v>995.03999999999985</v>
      </c>
      <c r="E5" s="5">
        <f t="shared" si="3"/>
        <v>14500000</v>
      </c>
      <c r="F5" s="74">
        <f t="shared" si="4"/>
        <v>20984</v>
      </c>
      <c r="G5" s="74">
        <f t="shared" si="5"/>
        <v>17487</v>
      </c>
      <c r="H5" s="74">
        <f t="shared" si="6"/>
        <v>14572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691</v>
      </c>
      <c r="R5" s="75">
        <v>14500000</v>
      </c>
      <c r="S5" s="2"/>
    </row>
    <row r="6" spans="1:19" x14ac:dyDescent="0.25">
      <c r="A6" s="4">
        <v>5</v>
      </c>
      <c r="B6" s="4">
        <f t="shared" si="0"/>
        <v>640</v>
      </c>
      <c r="C6" s="4">
        <f t="shared" si="1"/>
        <v>768</v>
      </c>
      <c r="D6" s="4">
        <f t="shared" si="2"/>
        <v>921.59999999999991</v>
      </c>
      <c r="E6" s="5">
        <f t="shared" si="3"/>
        <v>14100000</v>
      </c>
      <c r="F6" s="76">
        <f t="shared" si="4"/>
        <v>22031</v>
      </c>
      <c r="G6" s="76">
        <f t="shared" si="5"/>
        <v>18359</v>
      </c>
      <c r="H6" s="76">
        <f t="shared" si="6"/>
        <v>15299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640</v>
      </c>
      <c r="R6" s="78">
        <v>14100000</v>
      </c>
      <c r="S6" s="2"/>
    </row>
    <row r="7" spans="1:19" x14ac:dyDescent="0.25">
      <c r="A7" s="4">
        <v>6</v>
      </c>
      <c r="B7" s="4">
        <f t="shared" si="0"/>
        <v>727</v>
      </c>
      <c r="C7" s="4">
        <f t="shared" si="1"/>
        <v>872.4</v>
      </c>
      <c r="D7" s="4">
        <f t="shared" si="2"/>
        <v>1046.8799999999999</v>
      </c>
      <c r="E7" s="5">
        <f t="shared" si="3"/>
        <v>15100000</v>
      </c>
      <c r="F7" s="74">
        <f t="shared" si="4"/>
        <v>20770</v>
      </c>
      <c r="G7" s="74">
        <f t="shared" si="5"/>
        <v>17309</v>
      </c>
      <c r="H7" s="74">
        <f t="shared" si="6"/>
        <v>14424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727</v>
      </c>
      <c r="R7" s="75">
        <v>15100000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5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599</v>
      </c>
    </row>
    <row r="27" spans="1:19" s="10" customFormat="1" x14ac:dyDescent="0.25">
      <c r="F27" s="52" t="s">
        <v>84</v>
      </c>
      <c r="G27" s="52">
        <v>114</v>
      </c>
    </row>
    <row r="28" spans="1:19" s="10" customFormat="1" x14ac:dyDescent="0.25">
      <c r="C28" s="67" t="s">
        <v>74</v>
      </c>
      <c r="D28" s="67" t="s">
        <v>86</v>
      </c>
      <c r="F28" s="52" t="s">
        <v>85</v>
      </c>
      <c r="G28" s="52">
        <f>SUM(G26:G27)</f>
        <v>713</v>
      </c>
    </row>
    <row r="29" spans="1:19" s="10" customFormat="1" x14ac:dyDescent="0.25">
      <c r="C29" s="67" t="s">
        <v>1</v>
      </c>
      <c r="D29" s="67">
        <v>12900000</v>
      </c>
      <c r="F29" s="52" t="s">
        <v>71</v>
      </c>
      <c r="G29" s="52">
        <v>784</v>
      </c>
      <c r="H29" s="10">
        <f>G29/G28</f>
        <v>1.0995792426367461</v>
      </c>
    </row>
    <row r="30" spans="1:19" s="10" customFormat="1" x14ac:dyDescent="0.25">
      <c r="F30" s="52" t="s">
        <v>72</v>
      </c>
      <c r="G30" s="52">
        <v>20000</v>
      </c>
    </row>
    <row r="31" spans="1:19" s="10" customFormat="1" x14ac:dyDescent="0.25">
      <c r="C31" s="70"/>
      <c r="D31" s="70"/>
      <c r="F31" s="70" t="s">
        <v>73</v>
      </c>
      <c r="G31" s="70">
        <f>G28*G30</f>
        <v>14260000</v>
      </c>
      <c r="H31" s="10">
        <f>G31/D29</f>
        <v>1.1054263565891473</v>
      </c>
    </row>
    <row r="32" spans="1:19" s="10" customFormat="1" x14ac:dyDescent="0.25">
      <c r="C32" s="70"/>
      <c r="D32" s="70"/>
      <c r="F32" s="70" t="s">
        <v>24</v>
      </c>
      <c r="G32" s="70">
        <f>G31*90%</f>
        <v>12834000</v>
      </c>
    </row>
    <row r="33" spans="3:7" s="10" customFormat="1" x14ac:dyDescent="0.25">
      <c r="C33" s="70"/>
      <c r="D33" s="70"/>
      <c r="F33" s="70" t="s">
        <v>25</v>
      </c>
      <c r="G33" s="70">
        <f>G31*80%</f>
        <v>11408000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2024-10-05T06:09:49Z</dcterms:modified>
</cp:coreProperties>
</file>