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64010F2F-C961-4F62-91FD-2CEBC0892036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9" i="5" l="1"/>
  <c r="I34" i="5"/>
  <c r="E34" i="5"/>
  <c r="D34" i="5"/>
  <c r="I31" i="5"/>
  <c r="D31" i="5"/>
  <c r="N14" i="5"/>
  <c r="N13" i="5"/>
  <c r="I33" i="5"/>
  <c r="E33" i="5"/>
  <c r="D33" i="5"/>
  <c r="I32" i="5"/>
  <c r="E32" i="5"/>
  <c r="D32" i="5"/>
  <c r="N11" i="5"/>
  <c r="N10" i="5"/>
  <c r="I18" i="5"/>
  <c r="I16" i="5"/>
  <c r="B9" i="5"/>
  <c r="J9" i="5"/>
  <c r="K9" i="5" l="1"/>
  <c r="H32" i="5" l="1"/>
  <c r="I36" i="5" l="1"/>
  <c r="G39" i="5" l="1"/>
  <c r="G38" i="5"/>
  <c r="I35" i="5"/>
  <c r="G43" i="5"/>
  <c r="G42" i="5"/>
  <c r="B18" i="5" l="1"/>
  <c r="G41" i="5"/>
  <c r="G40" i="5"/>
  <c r="H36" i="5"/>
  <c r="G36" i="5"/>
  <c r="H35" i="5"/>
  <c r="G35" i="5"/>
  <c r="H34" i="5"/>
  <c r="G34" i="5"/>
  <c r="H33" i="5"/>
  <c r="G33" i="5"/>
  <c r="G32" i="5"/>
  <c r="H31" i="5"/>
  <c r="G31" i="5"/>
  <c r="K6" i="5"/>
  <c r="L6" i="5" s="1"/>
  <c r="B12" i="5"/>
  <c r="B7" i="5"/>
  <c r="B13" i="5" s="1"/>
  <c r="B8" i="5" l="1"/>
  <c r="B14" i="5"/>
  <c r="B15" i="5" s="1"/>
  <c r="B19" i="5" s="1"/>
  <c r="B24" i="5" s="1"/>
  <c r="M38" i="5" l="1"/>
  <c r="B22" i="5"/>
  <c r="B20" i="5"/>
  <c r="B21" i="5"/>
</calcChain>
</file>

<file path=xl/sharedStrings.xml><?xml version="1.0" encoding="utf-8"?>
<sst xmlns="http://schemas.openxmlformats.org/spreadsheetml/2006/main" count="27" uniqueCount="27">
  <si>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</si>
  <si>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</si>
  <si>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</si>
  <si>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</si>
  <si>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</si>
  <si>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</si>
  <si>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</si>
  <si>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</si>
  <si>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</si>
  <si>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</si>
  <si>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</si>
  <si>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</si>
  <si>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</si>
  <si>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</si>
  <si>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</si>
  <si>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</si>
  <si>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</si>
  <si>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</si>
  <si>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</si>
  <si>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</si>
  <si>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</si>
  <si>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</si>
  <si>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</si>
  <si>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</si>
  <si>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Mesurement</t>
  </si>
  <si>
    <t xml:space="preserve"> Built up area</t>
  </si>
  <si>
    <t>SBA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</si>
</sst>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229823</xdr:colOff>
      <xdr:row>44</xdr:row>
      <xdr:rowOff>115486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0D1B89-5C17-4C2F-8A3B-FB831C56B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64223" cy="849748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163139</xdr:colOff>
      <xdr:row>44</xdr:row>
      <xdr:rowOff>67854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1FB8CDA-6FD1-482E-96FE-D298F1C22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97539" cy="8449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191718</xdr:colOff>
      <xdr:row>44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D3FBDE-62D8-4498-B7CC-E7F403D90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6118" cy="844985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144086</xdr:colOff>
      <xdr:row>41</xdr:row>
      <xdr:rowOff>124932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A701E1-E760-4C21-8E1A-39D34F2D8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78486" cy="7935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18</xdr:col>
      <xdr:colOff>287066</xdr:colOff>
      <xdr:row>42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F9A5CE-B0CE-4F27-A5B2-14ACAE903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9431066" cy="8154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O43"/>
  <sheetViews>
    <sheetView tabSelected="1" workbookViewId="0">
      <selection activeCell="G24" sqref="G24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3.85546875" bestFit="1" customWidth="1"/>
    <col min="10" max="10" width="12.140625" bestFit="1" customWidth="1"/>
    <col min="12" max="13" width="10" bestFit="1" customWidth="1"/>
  </cols>
  <sheetData>
    <row r="3" spans="1:14" x14ac:dyDescent="0.25">
      <c r="A3" s="2"/>
      <c r="B3" s="2"/>
      <c r="C3" s="2"/>
      <c r="D3" s="11"/>
    </row>
    <row r="4" spans="1:14" ht="16.5" x14ac:dyDescent="0.3">
      <c r="A4" s="16"/>
      <c r="B4" s="17"/>
      <c r="C4" s="17"/>
      <c r="D4" s="17"/>
    </row>
    <row r="5" spans="1:14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4" ht="16.5" x14ac:dyDescent="0.3">
      <c r="A6" s="3" t="s">
        <v>5</v>
      </c>
      <c r="B6" s="3">
        <v>2015</v>
      </c>
      <c r="C6" s="3"/>
      <c r="D6" s="2"/>
      <c r="I6" s="2">
        <v>2015</v>
      </c>
      <c r="J6" s="2">
        <v>2024</v>
      </c>
      <c r="K6" s="2">
        <f>J6-I6</f>
        <v>9</v>
      </c>
      <c r="L6" s="2">
        <f>K6-60</f>
        <v>-51</v>
      </c>
    </row>
    <row r="7" spans="1:14" ht="16.5" x14ac:dyDescent="0.3">
      <c r="A7" s="3" t="s">
        <v>6</v>
      </c>
      <c r="B7" s="3">
        <f>B5-B6</f>
        <v>9</v>
      </c>
      <c r="C7" s="3"/>
      <c r="D7" s="2"/>
      <c r="I7" s="2"/>
      <c r="J7" s="2"/>
      <c r="K7" s="2"/>
    </row>
    <row r="8" spans="1:14" ht="16.5" x14ac:dyDescent="0.3">
      <c r="A8" s="3"/>
      <c r="B8" s="3">
        <f>B7-60</f>
        <v>-51</v>
      </c>
      <c r="C8" s="3"/>
      <c r="D8" s="2"/>
      <c r="H8" s="9"/>
      <c r="I8" s="10" t="s">
        <v>23</v>
      </c>
      <c r="J8" s="10" t="s">
        <v>25</v>
      </c>
      <c r="K8" s="10"/>
    </row>
    <row r="9" spans="1:14" ht="16.5" x14ac:dyDescent="0.3">
      <c r="A9" s="3" t="s">
        <v>7</v>
      </c>
      <c r="B9" s="5">
        <f>588*2500</f>
        <v>1470000</v>
      </c>
      <c r="C9" s="5"/>
      <c r="D9" s="4"/>
      <c r="H9" s="9"/>
      <c r="I9" s="10">
        <v>490</v>
      </c>
      <c r="J9" s="10">
        <f>I9*1.2</f>
        <v>588</v>
      </c>
      <c r="K9" s="10">
        <f>J9/10.764</f>
        <v>54.626532887402455</v>
      </c>
      <c r="N9">
        <v>490</v>
      </c>
    </row>
    <row r="10" spans="1:14" ht="16.5" x14ac:dyDescent="0.3">
      <c r="A10" s="3" t="s">
        <v>8</v>
      </c>
      <c r="B10" s="3"/>
      <c r="C10" s="3"/>
      <c r="D10" s="2"/>
      <c r="H10" s="9"/>
      <c r="I10" s="10"/>
      <c r="J10" s="10"/>
      <c r="K10" s="10"/>
      <c r="N10">
        <f>N9*1.2</f>
        <v>588</v>
      </c>
    </row>
    <row r="11" spans="1:14" ht="16.5" x14ac:dyDescent="0.3">
      <c r="A11" s="3"/>
      <c r="B11" s="3"/>
      <c r="C11" s="3"/>
      <c r="D11" s="2"/>
      <c r="H11" s="9"/>
      <c r="I11" s="10"/>
      <c r="J11" s="10"/>
      <c r="K11" s="10"/>
      <c r="N11">
        <f>N10*1.2</f>
        <v>705.6</v>
      </c>
    </row>
    <row r="12" spans="1:14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  <c r="N12">
        <v>3800</v>
      </c>
    </row>
    <row r="13" spans="1:14" ht="16.5" x14ac:dyDescent="0.3">
      <c r="A13" s="3" t="s">
        <v>10</v>
      </c>
      <c r="B13" s="3">
        <f>B12*B7/60</f>
        <v>13.5</v>
      </c>
      <c r="C13" s="3"/>
      <c r="D13" s="2"/>
      <c r="N13">
        <f>N12*N11</f>
        <v>2681280</v>
      </c>
    </row>
    <row r="14" spans="1:14" ht="16.5" x14ac:dyDescent="0.3">
      <c r="A14" s="3"/>
      <c r="B14" s="6">
        <f>B13%</f>
        <v>0.13500000000000001</v>
      </c>
      <c r="C14" s="6"/>
      <c r="D14" s="12"/>
      <c r="N14">
        <f>N13/490</f>
        <v>5472</v>
      </c>
    </row>
    <row r="15" spans="1:14" ht="16.5" x14ac:dyDescent="0.3">
      <c r="A15" s="3" t="s">
        <v>11</v>
      </c>
      <c r="B15" s="5">
        <f>ROUND((B9*B14),0)</f>
        <v>198450</v>
      </c>
      <c r="C15" s="5"/>
      <c r="D15" s="5"/>
      <c r="I15" t="s">
        <v>24</v>
      </c>
    </row>
    <row r="16" spans="1:14" ht="16.5" x14ac:dyDescent="0.3">
      <c r="A16" s="3" t="s">
        <v>2</v>
      </c>
      <c r="B16" s="5">
        <v>490</v>
      </c>
      <c r="C16" s="5"/>
      <c r="D16" s="4"/>
      <c r="H16" s="9"/>
      <c r="I16" s="10">
        <f>143+17+20+11+25+5+100+89</f>
        <v>410</v>
      </c>
    </row>
    <row r="17" spans="1:10" ht="16.5" x14ac:dyDescent="0.3">
      <c r="A17" s="3" t="s">
        <v>22</v>
      </c>
      <c r="B17" s="3">
        <v>6300</v>
      </c>
      <c r="C17" s="3"/>
      <c r="D17" s="2"/>
      <c r="H17" s="9"/>
      <c r="I17" s="10">
        <v>48</v>
      </c>
    </row>
    <row r="18" spans="1:10" ht="16.5" x14ac:dyDescent="0.3">
      <c r="A18" s="3" t="s">
        <v>12</v>
      </c>
      <c r="B18" s="5">
        <f>B17*B16</f>
        <v>3087000</v>
      </c>
      <c r="C18" s="5"/>
      <c r="D18" s="4"/>
      <c r="H18" s="9"/>
      <c r="I18" s="10">
        <f>SUM(I16:I17)</f>
        <v>458</v>
      </c>
    </row>
    <row r="19" spans="1:10" ht="16.5" x14ac:dyDescent="0.3">
      <c r="A19" s="7" t="s">
        <v>13</v>
      </c>
      <c r="B19" s="8">
        <f>B18-B15</f>
        <v>2888550</v>
      </c>
      <c r="C19" s="8"/>
      <c r="D19" s="13"/>
    </row>
    <row r="20" spans="1:10" ht="16.5" x14ac:dyDescent="0.3">
      <c r="A20" s="7" t="s">
        <v>14</v>
      </c>
      <c r="B20" s="8">
        <f>B19*0.9</f>
        <v>2599695</v>
      </c>
      <c r="C20" s="8"/>
      <c r="D20" s="13"/>
    </row>
    <row r="21" spans="1:10" ht="16.5" x14ac:dyDescent="0.3">
      <c r="A21" s="7" t="s">
        <v>15</v>
      </c>
      <c r="B21" s="8">
        <f>B19*0.8</f>
        <v>2310840</v>
      </c>
      <c r="C21" s="8"/>
      <c r="D21" s="13"/>
    </row>
    <row r="22" spans="1:10" ht="16.5" x14ac:dyDescent="0.3">
      <c r="A22" s="7" t="s">
        <v>16</v>
      </c>
      <c r="B22" s="8">
        <f>B19*0.025/12</f>
        <v>6017.8125</v>
      </c>
      <c r="C22" s="8"/>
      <c r="D22" s="13"/>
    </row>
    <row r="24" spans="1:10" x14ac:dyDescent="0.25">
      <c r="B24" s="1">
        <f>B19/490</f>
        <v>5895</v>
      </c>
      <c r="C24" s="1"/>
      <c r="J24" s="14"/>
    </row>
    <row r="25" spans="1:10" x14ac:dyDescent="0.25">
      <c r="B25" s="1"/>
    </row>
    <row r="29" spans="1:10" x14ac:dyDescent="0.25">
      <c r="E29" t="s">
        <v>17</v>
      </c>
    </row>
    <row r="30" spans="1:10" x14ac:dyDescent="0.25">
      <c r="C30" t="s">
        <v>26</v>
      </c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0" x14ac:dyDescent="0.25">
      <c r="C31">
        <v>675</v>
      </c>
      <c r="D31" s="2">
        <f>E31*1.2</f>
        <v>540</v>
      </c>
      <c r="E31" s="18">
        <v>450</v>
      </c>
      <c r="F31" s="2">
        <v>2900000</v>
      </c>
      <c r="G31" s="2">
        <f t="shared" ref="G31:G36" si="0">F31/E31</f>
        <v>6444.4444444444443</v>
      </c>
      <c r="H31" s="2">
        <f t="shared" ref="H31:H36" si="1">F31/D31</f>
        <v>5370.3703703703704</v>
      </c>
      <c r="I31" s="2">
        <f>F31/C31</f>
        <v>4296.2962962962965</v>
      </c>
    </row>
    <row r="32" spans="1:10" x14ac:dyDescent="0.25">
      <c r="C32">
        <v>700</v>
      </c>
      <c r="D32" s="2">
        <f>C32/1.2</f>
        <v>583.33333333333337</v>
      </c>
      <c r="E32" s="18">
        <f>D32/1.2</f>
        <v>486.11111111111114</v>
      </c>
      <c r="F32" s="2">
        <v>2600000</v>
      </c>
      <c r="G32" s="2">
        <f t="shared" si="0"/>
        <v>5348.5714285714284</v>
      </c>
      <c r="H32" s="2">
        <f t="shared" si="1"/>
        <v>4457.1428571428569</v>
      </c>
      <c r="I32" s="2">
        <f>F32/C32</f>
        <v>3714.2857142857142</v>
      </c>
    </row>
    <row r="33" spans="2:15" x14ac:dyDescent="0.25">
      <c r="C33">
        <v>610</v>
      </c>
      <c r="D33" s="2">
        <f>C33/1.2</f>
        <v>508.33333333333337</v>
      </c>
      <c r="E33" s="18">
        <f>D33/1.2</f>
        <v>423.61111111111114</v>
      </c>
      <c r="F33" s="4">
        <v>2300000</v>
      </c>
      <c r="G33" s="2">
        <f t="shared" si="0"/>
        <v>5429.5081967213109</v>
      </c>
      <c r="H33" s="2">
        <f t="shared" si="1"/>
        <v>4524.5901639344256</v>
      </c>
      <c r="I33" s="2">
        <f>F33/C33</f>
        <v>3770.4918032786886</v>
      </c>
      <c r="M33" s="1"/>
    </row>
    <row r="34" spans="2:15" x14ac:dyDescent="0.25">
      <c r="C34">
        <v>980</v>
      </c>
      <c r="D34" s="2">
        <f>C34/1.2</f>
        <v>816.66666666666674</v>
      </c>
      <c r="E34" s="18">
        <f>D34/1.2</f>
        <v>680.55555555555566</v>
      </c>
      <c r="F34" s="4">
        <v>3700000</v>
      </c>
      <c r="G34" s="2">
        <f t="shared" si="0"/>
        <v>5436.7346938775499</v>
      </c>
      <c r="H34" s="2">
        <f t="shared" si="1"/>
        <v>4530.6122448979586</v>
      </c>
      <c r="I34" s="2">
        <f>F34/C34</f>
        <v>3775.5102040816328</v>
      </c>
    </row>
    <row r="35" spans="2:15" x14ac:dyDescent="0.25">
      <c r="D35" s="2"/>
      <c r="E35" s="2"/>
      <c r="F35" s="4"/>
      <c r="G35" s="2" t="e">
        <f t="shared" si="0"/>
        <v>#DIV/0!</v>
      </c>
      <c r="H35" s="2" t="e">
        <f t="shared" si="1"/>
        <v>#DIV/0!</v>
      </c>
      <c r="I35" s="2" t="e">
        <f>D35/E35</f>
        <v>#DIV/0!</v>
      </c>
      <c r="M35" s="1"/>
    </row>
    <row r="36" spans="2:15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2:15" x14ac:dyDescent="0.25">
      <c r="E37" t="s">
        <v>21</v>
      </c>
    </row>
    <row r="38" spans="2:15" x14ac:dyDescent="0.25">
      <c r="B38">
        <v>1</v>
      </c>
      <c r="E38">
        <v>497</v>
      </c>
      <c r="F38">
        <v>2733000</v>
      </c>
      <c r="G38" s="2">
        <f>F38/E38</f>
        <v>5498.9939637826965</v>
      </c>
      <c r="J38" s="2"/>
      <c r="K38" s="2"/>
      <c r="L38" s="4"/>
      <c r="M38" s="4">
        <f>B24/G38</f>
        <v>1.0720142700329307</v>
      </c>
    </row>
    <row r="39" spans="2:15" x14ac:dyDescent="0.25">
      <c r="E39">
        <f>36*10.764</f>
        <v>387.50399999999996</v>
      </c>
      <c r="F39">
        <v>2375000</v>
      </c>
      <c r="G39" s="2">
        <f>F39/E39</f>
        <v>6128.9689912878321</v>
      </c>
      <c r="J39" s="2"/>
      <c r="K39" s="2"/>
      <c r="L39" s="4"/>
      <c r="M39" s="2"/>
      <c r="N39" s="1"/>
    </row>
    <row r="40" spans="2:15" x14ac:dyDescent="0.25">
      <c r="D40" s="2"/>
      <c r="E40" s="2"/>
      <c r="F40" s="2"/>
      <c r="G40" s="2" t="e">
        <f t="shared" ref="G40:G43" si="2">F40/E40</f>
        <v>#DIV/0!</v>
      </c>
      <c r="H40" s="2"/>
      <c r="I40" s="2"/>
      <c r="J40" s="2"/>
      <c r="K40" s="2"/>
      <c r="L40" s="2"/>
      <c r="M40" s="2"/>
      <c r="O40" s="1"/>
    </row>
    <row r="41" spans="2:15" x14ac:dyDescent="0.25">
      <c r="D41" s="2"/>
      <c r="E41" s="2"/>
      <c r="F41" s="2"/>
      <c r="G41" s="2" t="e">
        <f t="shared" si="2"/>
        <v>#DIV/0!</v>
      </c>
      <c r="H41" s="2"/>
      <c r="I41" s="2"/>
      <c r="J41" s="2"/>
      <c r="K41" s="2"/>
      <c r="L41" s="2"/>
      <c r="M41" s="2"/>
    </row>
    <row r="42" spans="2:15" x14ac:dyDescent="0.25">
      <c r="G42" s="2" t="e">
        <f t="shared" si="2"/>
        <v>#DIV/0!</v>
      </c>
      <c r="I42" s="2"/>
      <c r="J42" s="2"/>
      <c r="K42" s="2"/>
    </row>
    <row r="43" spans="2:15" x14ac:dyDescent="0.25">
      <c r="G43" s="15" t="e">
        <f t="shared" si="2"/>
        <v>#DIV/0!</v>
      </c>
      <c r="I43" s="2"/>
      <c r="J43" s="2"/>
      <c r="K43" s="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topLeftCell="D1" workbookViewId="0">
      <selection activeCell="V31" sqref="V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D1" workbookViewId="0">
      <selection activeCell="T25" sqref="T25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S26" sqref="S2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topLeftCell="D1" workbookViewId="0">
      <selection activeCell="AE36" sqref="AE3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2024-10-04T07:07:20Z</dcterms:modified>
</cp:coreProperties>
</file>