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4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Q2"/>
  <c r="B2" s="1"/>
  <c r="J2"/>
  <c r="I2"/>
  <c r="E2"/>
  <c r="A2"/>
  <c r="J15" i="40"/>
  <c r="J8"/>
  <c r="J9"/>
  <c r="J10"/>
  <c r="J11"/>
  <c r="J12"/>
  <c r="J13"/>
  <c r="J14"/>
  <c r="J16"/>
  <c r="Q9" i="4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E16" i="25"/>
  <c r="Q15" i="4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P19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F2" l="1"/>
  <c r="C2"/>
  <c r="F6"/>
  <c r="C6"/>
  <c r="F5"/>
  <c r="C5"/>
  <c r="C4"/>
  <c r="F4"/>
  <c r="F3"/>
  <c r="C3"/>
  <c r="F7"/>
  <c r="C7"/>
  <c r="G9"/>
  <c r="D9"/>
  <c r="H9" s="1"/>
  <c r="G8"/>
  <c r="D8"/>
  <c r="H8" s="1"/>
  <c r="F11"/>
  <c r="C11"/>
  <c r="F13"/>
  <c r="C13"/>
  <c r="F15"/>
  <c r="C15"/>
  <c r="F10"/>
  <c r="C10"/>
  <c r="F12"/>
  <c r="C12"/>
  <c r="F14"/>
  <c r="C14"/>
  <c r="G16"/>
  <c r="D16"/>
  <c r="G19"/>
  <c r="D19"/>
  <c r="F18"/>
  <c r="G18"/>
  <c r="D18"/>
  <c r="G17"/>
  <c r="D17"/>
  <c r="F16"/>
  <c r="H16"/>
  <c r="H17"/>
  <c r="H18"/>
  <c r="H19"/>
  <c r="G3" l="1"/>
  <c r="D3"/>
  <c r="H3" s="1"/>
  <c r="D5"/>
  <c r="H5" s="1"/>
  <c r="G5"/>
  <c r="G2"/>
  <c r="D2"/>
  <c r="H2" s="1"/>
  <c r="D4"/>
  <c r="H4" s="1"/>
  <c r="G4"/>
  <c r="G7"/>
  <c r="D7"/>
  <c r="H7" s="1"/>
  <c r="G6"/>
  <c r="D6"/>
  <c r="H6" s="1"/>
  <c r="G12"/>
  <c r="D12"/>
  <c r="H12" s="1"/>
  <c r="G15"/>
  <c r="D15"/>
  <c r="H15" s="1"/>
  <c r="G11"/>
  <c r="D11"/>
  <c r="H11" s="1"/>
  <c r="G14"/>
  <c r="D14"/>
  <c r="H14" s="1"/>
  <c r="G10"/>
  <c r="D10"/>
  <c r="H10" s="1"/>
  <c r="G13"/>
  <c r="D13"/>
  <c r="H13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C25" s="1"/>
  <c r="C20" l="1"/>
  <c r="B20" s="1"/>
  <c r="C2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<sst xmlns="http://schemas.openxmlformats.org/spreadsheetml/2006/main" count="129" uniqueCount="99">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</sst>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5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5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43" fontId="7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9</xdr:col>
      <xdr:colOff>247650</xdr:colOff>
      <xdr:row>30</xdr:row>
      <xdr:rowOff>28575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7175"/>
          <a:ext cx="5734050" cy="5486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28575</xdr:rowOff>
    </xdr:from>
    <xdr:to>
      <xdr:col>9</xdr:col>
      <xdr:colOff>304800</xdr:colOff>
      <xdr:row>33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981075"/>
          <a:ext cx="5734050" cy="5486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30435</v>
      </c>
      <c r="F2" s="48"/>
      <c r="G2" s="119" t="s">
        <v>76</v>
      </c>
      <c r="H2" s="120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28400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28400</v>
      </c>
      <c r="D5" s="33" t="s">
        <v>61</v>
      </c>
      <c r="E5" s="34">
        <f>ROUND(C5/10.764,0)</f>
        <v>2638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4800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23600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/>
      <c r="D8" s="74">
        <f>1-C8</f>
        <v>1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23600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28400</v>
      </c>
      <c r="D10" s="33" t="s">
        <v>61</v>
      </c>
      <c r="E10" s="34">
        <f>ROUND(C10/10.764,0)</f>
        <v>2638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2024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2021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3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57</v>
      </c>
      <c r="D15" s="48"/>
      <c r="E15" s="48"/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/>
      <c r="D16" s="48"/>
      <c r="E16" s="37">
        <f>C17*2000</f>
        <v>1808000</v>
      </c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48">
        <v>904</v>
      </c>
      <c r="D17" s="30">
        <f>E10*C17</f>
        <v>2384752</v>
      </c>
      <c r="E17" s="48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/>
      <c r="D18" s="48"/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B20" sqref="B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7" max="7" width="13.85546875" customWidth="1"/>
    <col min="8" max="8" width="14.285156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4900</v>
      </c>
      <c r="D3" s="101" t="s">
        <v>97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2900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0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60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0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2000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2900</v>
      </c>
      <c r="D14" s="103"/>
      <c r="E14" s="15"/>
      <c r="F14" s="96"/>
      <c r="G14" s="50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4900</v>
      </c>
      <c r="D16" s="101"/>
      <c r="E16" s="110"/>
      <c r="F16" s="96"/>
      <c r="G16" s="50"/>
    </row>
    <row r="17" spans="1:8" ht="16.5">
      <c r="A17" s="15"/>
      <c r="B17" s="104"/>
      <c r="C17" s="105"/>
      <c r="D17" s="105"/>
      <c r="E17" s="15"/>
      <c r="F17" s="96"/>
      <c r="G17" s="50"/>
    </row>
    <row r="18" spans="1:8" ht="16.5">
      <c r="A18" s="108" t="s">
        <v>98</v>
      </c>
      <c r="B18" s="111"/>
      <c r="C18" s="112">
        <v>904</v>
      </c>
      <c r="D18" s="112"/>
      <c r="E18" s="49"/>
      <c r="F18" s="96"/>
      <c r="G18" s="113"/>
      <c r="H18" s="90"/>
    </row>
    <row r="19" spans="1:8" ht="16.5">
      <c r="A19" s="97"/>
      <c r="B19" s="113"/>
      <c r="C19" s="90">
        <f>C18*C16</f>
        <v>4429600</v>
      </c>
      <c r="D19" s="96" t="s">
        <v>68</v>
      </c>
      <c r="E19" s="90"/>
      <c r="F19" s="96"/>
      <c r="G19" s="118"/>
      <c r="H19" s="90"/>
    </row>
    <row r="20" spans="1:8" ht="16.5">
      <c r="A20" s="97"/>
      <c r="B20" s="118">
        <f>C20*80%</f>
        <v>3366496</v>
      </c>
      <c r="C20" s="90">
        <f>C19*95%</f>
        <v>4208120</v>
      </c>
      <c r="D20" s="96" t="s">
        <v>24</v>
      </c>
      <c r="E20" s="91"/>
      <c r="F20" s="96"/>
      <c r="G20" s="15"/>
      <c r="H20" s="90"/>
    </row>
    <row r="21" spans="1:8" ht="16.5">
      <c r="A21" s="97"/>
      <c r="B21" s="15"/>
      <c r="C21" s="90">
        <f>C19*80%</f>
        <v>3543680</v>
      </c>
      <c r="D21" s="96" t="s">
        <v>25</v>
      </c>
      <c r="E21" s="91"/>
      <c r="F21" s="96"/>
      <c r="G21" s="50"/>
    </row>
    <row r="22" spans="1:8" ht="16.5">
      <c r="A22" s="97"/>
      <c r="B22" s="15"/>
      <c r="C22" s="24"/>
      <c r="D22" s="24"/>
      <c r="E22" s="15"/>
      <c r="F22" s="96"/>
      <c r="G22" s="50"/>
    </row>
    <row r="23" spans="1:8" ht="16.5">
      <c r="A23" s="114" t="s">
        <v>26</v>
      </c>
      <c r="B23" s="115"/>
      <c r="C23" s="116">
        <f>C4*C18</f>
        <v>1808000</v>
      </c>
      <c r="D23" s="116">
        <f>D4*D18</f>
        <v>0</v>
      </c>
      <c r="E23" s="15"/>
      <c r="F23" s="110"/>
    </row>
    <row r="24" spans="1:8" ht="16.5">
      <c r="A24" s="97" t="s">
        <v>27</v>
      </c>
      <c r="B24" s="15"/>
      <c r="C24" s="24"/>
      <c r="D24" s="24"/>
      <c r="E24" s="15"/>
      <c r="F24" s="15"/>
    </row>
    <row r="25" spans="1:8" ht="16.5">
      <c r="A25" s="117" t="s">
        <v>28</v>
      </c>
      <c r="B25" s="24"/>
      <c r="C25" s="91">
        <f>C19*0.025/12</f>
        <v>9228.3333333333339</v>
      </c>
      <c r="D25" s="91"/>
      <c r="E25" s="15"/>
      <c r="F25" s="15"/>
    </row>
    <row r="26" spans="1:8" ht="16.5">
      <c r="A26" s="15"/>
      <c r="B26" s="15"/>
      <c r="C26" s="91"/>
      <c r="D26" s="91"/>
      <c r="E26" s="15"/>
      <c r="F26" s="15"/>
    </row>
    <row r="27" spans="1:8">
      <c r="C27" s="11"/>
      <c r="D27" s="1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3" sqref="N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1583.3333333333335</v>
      </c>
      <c r="C2" s="4">
        <f t="shared" ref="C2:C7" si="2">B2*1.2</f>
        <v>1900</v>
      </c>
      <c r="D2" s="4">
        <f t="shared" ref="D2:D7" si="3">C2*1.2</f>
        <v>2280</v>
      </c>
      <c r="E2" s="5">
        <f t="shared" ref="E2:E7" si="4">R2</f>
        <v>10000000</v>
      </c>
      <c r="F2" s="4">
        <f t="shared" ref="F2:F7" si="5">ROUND((E2/B2),0)</f>
        <v>6316</v>
      </c>
      <c r="G2" s="4">
        <f t="shared" ref="G2:G7" si="6">ROUND((E2/C2),0)</f>
        <v>5263</v>
      </c>
      <c r="H2" s="4">
        <f t="shared" ref="H2:H7" si="7">ROUND((E2/D2),0)</f>
        <v>4386</v>
      </c>
      <c r="I2" s="4">
        <f t="shared" ref="I2:I7" si="8">T2</f>
        <v>0</v>
      </c>
      <c r="J2" s="4">
        <f t="shared" ref="J2:J7" si="9">U2</f>
        <v>0</v>
      </c>
      <c r="K2" s="48"/>
      <c r="L2" s="48"/>
      <c r="M2" s="48"/>
      <c r="N2" s="48"/>
      <c r="O2" s="48">
        <v>0</v>
      </c>
      <c r="P2" s="48">
        <v>1900</v>
      </c>
      <c r="Q2" s="48">
        <f t="shared" ref="Q2:Q7" si="10">P2/1.2</f>
        <v>1583.3333333333335</v>
      </c>
      <c r="R2" s="2">
        <v>10000000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1200</v>
      </c>
      <c r="C3" s="4">
        <f t="shared" si="2"/>
        <v>1440</v>
      </c>
      <c r="D3" s="4">
        <f t="shared" si="3"/>
        <v>1728</v>
      </c>
      <c r="E3" s="5">
        <f t="shared" si="4"/>
        <v>6300000</v>
      </c>
      <c r="F3" s="4">
        <f t="shared" si="5"/>
        <v>5250</v>
      </c>
      <c r="G3" s="4">
        <f t="shared" si="6"/>
        <v>4375</v>
      </c>
      <c r="H3" s="4">
        <f t="shared" si="7"/>
        <v>3646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0</v>
      </c>
      <c r="P3" s="48">
        <f>O3/1.2</f>
        <v>0</v>
      </c>
      <c r="Q3" s="48">
        <v>1200</v>
      </c>
      <c r="R3" s="2">
        <v>6300000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0</v>
      </c>
      <c r="P4" s="48">
        <f t="shared" ref="P4:P5" si="11">O4/1.2</f>
        <v>0</v>
      </c>
      <c r="Q4" s="48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48"/>
      <c r="L5" s="48"/>
      <c r="M5" s="48"/>
      <c r="N5" s="48"/>
      <c r="O5" s="48">
        <v>0</v>
      </c>
      <c r="P5" s="48">
        <f t="shared" si="11"/>
        <v>0</v>
      </c>
      <c r="Q5" s="48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8"/>
      <c r="L6" s="48"/>
      <c r="M6" s="48"/>
      <c r="N6" s="48"/>
      <c r="O6" s="48">
        <v>0</v>
      </c>
      <c r="P6" s="48">
        <f>O6/1.2</f>
        <v>0</v>
      </c>
      <c r="Q6" s="48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8"/>
      <c r="L7" s="48"/>
      <c r="M7" s="48"/>
      <c r="N7" s="48"/>
      <c r="O7" s="48">
        <v>0</v>
      </c>
      <c r="P7" s="48">
        <f>O7/1.2</f>
        <v>0</v>
      </c>
      <c r="Q7" s="48">
        <f t="shared" si="10"/>
        <v>0</v>
      </c>
      <c r="R7" s="2">
        <v>0</v>
      </c>
      <c r="S7" s="2"/>
      <c r="T7" s="2"/>
    </row>
    <row r="8" spans="1:35">
      <c r="A8" s="4">
        <f t="shared" ref="A8:A9" si="12">N8</f>
        <v>0</v>
      </c>
      <c r="B8" s="4">
        <f t="shared" ref="B8:B9" si="13">Q8</f>
        <v>0</v>
      </c>
      <c r="C8" s="4">
        <f t="shared" ref="C8:C9" si="14">B8*1.2</f>
        <v>0</v>
      </c>
      <c r="D8" s="4">
        <f t="shared" ref="D8:D9" si="15">C8*1.2</f>
        <v>0</v>
      </c>
      <c r="E8" s="5">
        <f t="shared" ref="E8:E9" si="16">R8</f>
        <v>0</v>
      </c>
      <c r="F8" s="4" t="e">
        <f t="shared" ref="F8:F9" si="17">ROUND((E8/B8),0)</f>
        <v>#DIV/0!</v>
      </c>
      <c r="G8" s="4" t="e">
        <f t="shared" ref="G8:G9" si="18">ROUND((E8/C8),0)</f>
        <v>#DIV/0!</v>
      </c>
      <c r="H8" s="4" t="e">
        <f t="shared" ref="H8:H9" si="19">ROUND((E8/D8),0)</f>
        <v>#DIV/0!</v>
      </c>
      <c r="I8" s="4">
        <f t="shared" ref="I8:I9" si="20">T8</f>
        <v>0</v>
      </c>
      <c r="J8" s="4">
        <f t="shared" ref="J8:J9" si="21">U8</f>
        <v>0</v>
      </c>
      <c r="K8" s="48"/>
      <c r="L8" s="48"/>
      <c r="M8" s="48"/>
      <c r="N8" s="48"/>
      <c r="O8" s="48">
        <v>0</v>
      </c>
      <c r="P8" s="48">
        <f t="shared" ref="P8" si="22">O8/1.2</f>
        <v>0</v>
      </c>
      <c r="Q8" s="48">
        <f t="shared" ref="Q8:Q9" si="23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48"/>
      <c r="L9" s="48"/>
      <c r="M9" s="48"/>
      <c r="N9" s="48"/>
      <c r="O9" s="48">
        <v>0</v>
      </c>
      <c r="P9" s="48">
        <f>O9/1.2</f>
        <v>0</v>
      </c>
      <c r="Q9" s="48">
        <f t="shared" si="23"/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48"/>
      <c r="L10" s="48"/>
      <c r="M10" s="48"/>
      <c r="N10" s="48"/>
      <c r="O10" s="48">
        <v>0</v>
      </c>
      <c r="P10" s="48">
        <f>O10/1.2</f>
        <v>0</v>
      </c>
      <c r="Q10" s="48">
        <f t="shared" ref="Q10:Q15" si="34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48"/>
      <c r="L11" s="48"/>
      <c r="M11" s="48"/>
      <c r="N11" s="48"/>
      <c r="O11" s="48">
        <v>0</v>
      </c>
      <c r="P11" s="48">
        <f t="shared" ref="P11:P13" si="35">O11/1.2</f>
        <v>0</v>
      </c>
      <c r="Q11" s="48">
        <f t="shared" si="34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48"/>
      <c r="L12" s="48"/>
      <c r="M12" s="48"/>
      <c r="N12" s="48"/>
      <c r="O12" s="48">
        <v>0</v>
      </c>
      <c r="P12" s="48">
        <f t="shared" si="35"/>
        <v>0</v>
      </c>
      <c r="Q12" s="48">
        <f t="shared" si="34"/>
        <v>0</v>
      </c>
      <c r="R12" s="2">
        <v>0</v>
      </c>
      <c r="S12" s="2"/>
      <c r="V12" s="45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48"/>
      <c r="L13" s="48"/>
      <c r="M13" s="48"/>
      <c r="N13" s="48"/>
      <c r="O13" s="48">
        <v>0</v>
      </c>
      <c r="P13" s="48">
        <f t="shared" si="35"/>
        <v>0</v>
      </c>
      <c r="Q13" s="48">
        <f t="shared" si="34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si="34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48"/>
      <c r="L15" s="48"/>
      <c r="M15" s="48"/>
      <c r="N15" s="48"/>
      <c r="O15" s="48">
        <v>0</v>
      </c>
      <c r="P15" s="48">
        <f>O15/1.2</f>
        <v>0</v>
      </c>
      <c r="Q15" s="48">
        <f t="shared" si="34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D17" si="38">B16*1.2</f>
        <v>0</v>
      </c>
      <c r="D16" s="4">
        <f t="shared" si="38"/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7" si="43">T16</f>
        <v>0</v>
      </c>
      <c r="J16" s="4">
        <f t="shared" si="43"/>
        <v>0</v>
      </c>
      <c r="K16" s="48"/>
      <c r="L16" s="48"/>
      <c r="M16" s="48"/>
      <c r="N16" s="48"/>
      <c r="O16" s="48">
        <v>0</v>
      </c>
      <c r="P16" s="48">
        <f t="shared" ref="P16:P17" si="44">O16/1.2</f>
        <v>0</v>
      </c>
      <c r="Q16" s="48">
        <f t="shared" ref="Q16:Q17" si="45">P16/1.2</f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K17" s="48"/>
      <c r="L17" s="48"/>
      <c r="M17" s="48"/>
      <c r="N17" s="48"/>
      <c r="O17" s="48">
        <v>0</v>
      </c>
      <c r="P17" s="48">
        <f t="shared" si="44"/>
        <v>0</v>
      </c>
      <c r="Q17" s="48">
        <f t="shared" si="4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ref="C18:D19" si="46">B18*1.2</f>
        <v>0</v>
      </c>
      <c r="D18" s="4">
        <f t="shared" si="46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ref="I18:J19" si="47">T18</f>
        <v>0</v>
      </c>
      <c r="J18" s="4">
        <f t="shared" si="47"/>
        <v>0</v>
      </c>
      <c r="K18" s="48"/>
      <c r="L18" s="48"/>
      <c r="M18" s="48"/>
      <c r="N18" s="48"/>
      <c r="O18" s="48">
        <v>0</v>
      </c>
      <c r="P18" s="48">
        <f>O18/1.2</f>
        <v>0</v>
      </c>
      <c r="Q18" s="48">
        <f t="shared" ref="Q18:Q19" si="48">P18/1.2</f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46"/>
        <v>0</v>
      </c>
      <c r="D19" s="4">
        <f t="shared" si="46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7"/>
        <v>0</v>
      </c>
      <c r="J19" s="4">
        <f t="shared" si="47"/>
        <v>0</v>
      </c>
      <c r="K19" s="48"/>
      <c r="L19" s="48"/>
      <c r="M19" s="48"/>
      <c r="N19" s="48"/>
      <c r="O19" s="48">
        <v>0</v>
      </c>
      <c r="P19" s="48">
        <f>O19/1.2</f>
        <v>0</v>
      </c>
      <c r="Q19" s="48">
        <f t="shared" si="48"/>
        <v>0</v>
      </c>
      <c r="R19" s="2">
        <v>0</v>
      </c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F2" sqref="F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H8:J16"/>
  <sheetViews>
    <sheetView workbookViewId="0">
      <selection activeCell="J17" sqref="J17"/>
    </sheetView>
  </sheetViews>
  <sheetFormatPr defaultRowHeight="15"/>
  <sheetData>
    <row r="8" spans="8:10">
      <c r="H8">
        <v>9.3000000000000007</v>
      </c>
      <c r="I8">
        <v>19.899999999999999</v>
      </c>
      <c r="J8" s="48">
        <f t="shared" ref="J8:J14" si="0">H8*I8</f>
        <v>185.07</v>
      </c>
    </row>
    <row r="9" spans="8:10">
      <c r="H9">
        <v>12.3</v>
      </c>
      <c r="I9">
        <v>10.5</v>
      </c>
      <c r="J9" s="48">
        <f t="shared" si="0"/>
        <v>129.15</v>
      </c>
    </row>
    <row r="10" spans="8:10">
      <c r="H10">
        <v>2.8</v>
      </c>
      <c r="I10">
        <v>6.1</v>
      </c>
      <c r="J10" s="48">
        <f t="shared" si="0"/>
        <v>17.079999999999998</v>
      </c>
    </row>
    <row r="11" spans="8:10">
      <c r="H11">
        <v>10.5</v>
      </c>
      <c r="I11">
        <v>7.1</v>
      </c>
      <c r="J11" s="48">
        <f t="shared" si="0"/>
        <v>74.55</v>
      </c>
    </row>
    <row r="12" spans="8:10">
      <c r="H12">
        <v>10.5</v>
      </c>
      <c r="I12">
        <v>8.1</v>
      </c>
      <c r="J12" s="48">
        <f t="shared" si="0"/>
        <v>85.05</v>
      </c>
    </row>
    <row r="13" spans="8:10">
      <c r="H13">
        <v>11.8</v>
      </c>
      <c r="I13">
        <v>3.1</v>
      </c>
      <c r="J13" s="48">
        <f t="shared" si="0"/>
        <v>36.580000000000005</v>
      </c>
    </row>
    <row r="14" spans="8:10">
      <c r="H14">
        <v>6</v>
      </c>
      <c r="I14">
        <v>10.5</v>
      </c>
      <c r="J14" s="48">
        <f t="shared" si="0"/>
        <v>63</v>
      </c>
    </row>
    <row r="15" spans="8:10">
      <c r="J15">
        <f>SUM(J8:J14)</f>
        <v>590.48</v>
      </c>
    </row>
    <row r="16" spans="8:10">
      <c r="H16">
        <v>14.3</v>
      </c>
      <c r="I16">
        <v>10.6</v>
      </c>
      <c r="J16">
        <f>H16*I16</f>
        <v>151.58000000000001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2024-10-03T11:46:33Z</dcterms:modified>
</cp:coreProperties>
</file>