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UBI - Goregaon East\Vibhuti Sudhir Chamria\"/>
    </mc:Choice>
  </mc:AlternateContent>
  <xr:revisionPtr revIDLastSave="0" documentId="13_ncr:1_{ACCAD727-C888-449C-B144-3CECB8D23F8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H23" i="4"/>
  <c r="I20" i="4"/>
  <c r="I21" i="4"/>
  <c r="I30" i="4"/>
  <c r="Q12" i="4" l="1"/>
  <c r="P12" i="4"/>
  <c r="P11" i="4"/>
  <c r="Q11" i="4" s="1"/>
  <c r="Q10" i="4"/>
  <c r="P10" i="4"/>
  <c r="Q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<sst xmlns="http://schemas.openxmlformats.org/spreadsheetml/2006/main" count="140" uniqueCount="25">
  <si>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</si>
  <si>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</si>
  <si>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</si>
  <si>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</si>
  <si>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</si>
  <si>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</si>
  <si>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</si>
  <si>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</si>
  <si>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</si>
  <si>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</si>
  <si>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</si>
  <si>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</si>
  <si>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</si>
  <si>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2701, 27th Floor, Wing - A, Gokul Concorde CHSL, Western Express Highway, Village - Poisar, Kandivali East, Mumbai,</t>
  </si>
  <si>
    <t>agreement  - 12.05.22</t>
  </si>
  <si>
    <t>av</t>
  </si>
  <si>
    <t>sd</t>
  </si>
  <si>
    <t>rd</t>
  </si>
  <si>
    <t>bua</t>
  </si>
  <si>
    <t>ca</t>
  </si>
  <si>
    <t>rate on ca</t>
  </si>
  <si>
    <t>fmv</t>
  </si>
  <si>
    <t>oc - 1999</t>
  </si>
  <si>
    <t>24.05.24</t>
  </si>
  <si>
    <t>27.01.22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</si>
</sst>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599C6-9A3A-441F-8690-349F5E57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E04F6-6F88-4F44-A2B7-FD8675D8A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7794F-FCB1-4111-8086-CEF8806D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FAB31D-8B40-453D-B5D5-10C47E2E8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81C03-2B4D-4D6A-B101-D6142D8D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506087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7A889-531C-4122-8B1C-2670D0F22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40487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728BD-69AA-4A31-912A-E3E19161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48F26-2442-4CB7-877D-777A3487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4" zoomScale="115" zoomScaleNormal="115" workbookViewId="0">
      <selection activeCell="Q31" sqref="Q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950</v>
      </c>
      <c r="C2" s="4">
        <f>B2*1.2</f>
        <v>1140</v>
      </c>
      <c r="D2" s="4">
        <f t="shared" ref="D2:D13" si="2">C2*1.2</f>
        <v>1368</v>
      </c>
      <c r="E2" s="5">
        <f t="shared" ref="E2:E13" si="3">R2</f>
        <v>26000000</v>
      </c>
      <c r="F2" s="10">
        <f t="shared" ref="F2:F13" si="4">ROUND((E2/B2),0)</f>
        <v>27368</v>
      </c>
      <c r="G2" s="10">
        <f t="shared" ref="G2:G13" si="5">ROUND((E2/C2),0)</f>
        <v>22807</v>
      </c>
      <c r="H2" s="10">
        <f t="shared" ref="H2:H13" si="6">ROUND((E2/D2),0)</f>
        <v>19006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950</v>
      </c>
      <c r="R2" s="2">
        <v>26000000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890</v>
      </c>
      <c r="C3" s="4">
        <f t="shared" ref="C3:C15" si="9">B3*1.2</f>
        <v>1068</v>
      </c>
      <c r="D3" s="4">
        <f t="shared" si="2"/>
        <v>1281.5999999999999</v>
      </c>
      <c r="E3" s="16">
        <f t="shared" si="3"/>
        <v>23500000</v>
      </c>
      <c r="F3" s="10">
        <f t="shared" si="4"/>
        <v>26404</v>
      </c>
      <c r="G3" s="10">
        <f t="shared" si="5"/>
        <v>22004</v>
      </c>
      <c r="H3" s="10">
        <f t="shared" si="6"/>
        <v>18336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890</v>
      </c>
      <c r="R3" s="2">
        <v>23500000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725</v>
      </c>
      <c r="C4" s="4">
        <f t="shared" si="9"/>
        <v>870</v>
      </c>
      <c r="D4" s="4">
        <f t="shared" si="2"/>
        <v>1044</v>
      </c>
      <c r="E4" s="16">
        <f t="shared" si="3"/>
        <v>24000000</v>
      </c>
      <c r="F4" s="15">
        <f t="shared" si="4"/>
        <v>33103</v>
      </c>
      <c r="G4" s="10">
        <f t="shared" si="5"/>
        <v>27586</v>
      </c>
      <c r="H4" s="10">
        <f t="shared" si="6"/>
        <v>22989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725</v>
      </c>
      <c r="R4" s="2">
        <v>24000000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1050</v>
      </c>
      <c r="C5" s="4">
        <f t="shared" si="9"/>
        <v>1260</v>
      </c>
      <c r="D5" s="4">
        <f t="shared" si="2"/>
        <v>1512</v>
      </c>
      <c r="E5" s="16">
        <f t="shared" si="3"/>
        <v>34000000</v>
      </c>
      <c r="F5" s="15">
        <f t="shared" si="4"/>
        <v>32381</v>
      </c>
      <c r="G5" s="10">
        <f t="shared" si="5"/>
        <v>26984</v>
      </c>
      <c r="H5" s="10">
        <f t="shared" si="6"/>
        <v>22487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1050</v>
      </c>
      <c r="R5" s="2">
        <v>34000000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954.16666666666674</v>
      </c>
      <c r="C6" s="4">
        <f t="shared" si="9"/>
        <v>1145</v>
      </c>
      <c r="D6" s="4">
        <f t="shared" si="2"/>
        <v>1374</v>
      </c>
      <c r="E6" s="16">
        <f t="shared" si="3"/>
        <v>31000000</v>
      </c>
      <c r="F6" s="10">
        <f t="shared" si="4"/>
        <v>32489</v>
      </c>
      <c r="G6" s="10">
        <f t="shared" si="5"/>
        <v>27074</v>
      </c>
      <c r="H6" s="10">
        <f t="shared" si="6"/>
        <v>22562</v>
      </c>
      <c r="I6" s="4" t="e">
        <f>#REF!</f>
        <v>#REF!</v>
      </c>
      <c r="J6" s="4">
        <f t="shared" si="7"/>
        <v>0</v>
      </c>
      <c r="O6">
        <v>0</v>
      </c>
      <c r="P6">
        <v>1145</v>
      </c>
      <c r="Q6">
        <f t="shared" ref="Q2:Q12" si="10">P6/1.2</f>
        <v>954.16666666666674</v>
      </c>
      <c r="R6" s="2">
        <v>31000000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16">
        <f t="shared" si="3"/>
        <v>26000000</v>
      </c>
      <c r="F7" s="10">
        <f t="shared" si="4"/>
        <v>34667</v>
      </c>
      <c r="G7" s="10">
        <f t="shared" si="5"/>
        <v>28889</v>
      </c>
      <c r="H7" s="10">
        <f t="shared" si="6"/>
        <v>24074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750</v>
      </c>
      <c r="R7" s="2">
        <v>26000000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677</v>
      </c>
      <c r="C8" s="4">
        <f t="shared" si="9"/>
        <v>812.4</v>
      </c>
      <c r="D8" s="4">
        <f t="shared" si="2"/>
        <v>974.87999999999988</v>
      </c>
      <c r="E8" s="16">
        <f t="shared" si="3"/>
        <v>20700000</v>
      </c>
      <c r="F8" s="15">
        <f t="shared" si="4"/>
        <v>30576</v>
      </c>
      <c r="G8" s="10">
        <f t="shared" si="5"/>
        <v>25480</v>
      </c>
      <c r="H8" s="10">
        <f t="shared" si="6"/>
        <v>21233</v>
      </c>
      <c r="I8" s="4" t="e">
        <f>#REF!</f>
        <v>#REF!</v>
      </c>
      <c r="J8" s="4" t="str">
        <f t="shared" si="7"/>
        <v>24.05.24</v>
      </c>
      <c r="O8">
        <v>0</v>
      </c>
      <c r="P8">
        <f t="shared" si="8"/>
        <v>0</v>
      </c>
      <c r="Q8">
        <v>677</v>
      </c>
      <c r="R8" s="2">
        <v>20700000</v>
      </c>
      <c r="S8" s="8" t="s">
        <v>23</v>
      </c>
      <c r="T8" s="8"/>
      <c r="U8">
        <v>13</v>
      </c>
    </row>
    <row r="9" spans="1:21" x14ac:dyDescent="0.25">
      <c r="A9" s="4">
        <f t="shared" si="0"/>
        <v>0</v>
      </c>
      <c r="B9" s="4">
        <f t="shared" si="1"/>
        <v>748.18769999999995</v>
      </c>
      <c r="C9" s="4">
        <f t="shared" si="9"/>
        <v>897.82523999999989</v>
      </c>
      <c r="D9" s="4">
        <f t="shared" si="2"/>
        <v>1077.3902879999998</v>
      </c>
      <c r="E9" s="16">
        <f t="shared" si="3"/>
        <v>18500000</v>
      </c>
      <c r="F9" s="15">
        <f t="shared" si="4"/>
        <v>24726</v>
      </c>
      <c r="G9" s="10">
        <f t="shared" si="5"/>
        <v>20605</v>
      </c>
      <c r="H9" s="10">
        <f t="shared" si="6"/>
        <v>17171</v>
      </c>
      <c r="I9" s="4" t="e">
        <f>#REF!</f>
        <v>#REF!</v>
      </c>
      <c r="J9" s="4" t="str">
        <f t="shared" si="7"/>
        <v>27.01.22</v>
      </c>
      <c r="O9">
        <v>0</v>
      </c>
      <c r="P9">
        <f>83.41*10.764</f>
        <v>897.82523999999989</v>
      </c>
      <c r="Q9">
        <f t="shared" si="10"/>
        <v>748.18769999999995</v>
      </c>
      <c r="R9" s="2">
        <v>18500000</v>
      </c>
      <c r="S9" s="8" t="s">
        <v>24</v>
      </c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9" spans="7:24" x14ac:dyDescent="0.25">
      <c r="G19" t="s">
        <v>13</v>
      </c>
    </row>
    <row r="20" spans="7:24" x14ac:dyDescent="0.25">
      <c r="G20" t="s">
        <v>19</v>
      </c>
      <c r="H20">
        <v>748</v>
      </c>
      <c r="I20">
        <f>H21/H20</f>
        <v>1.2192513368983957</v>
      </c>
    </row>
    <row r="21" spans="7:24" x14ac:dyDescent="0.25">
      <c r="G21" t="s">
        <v>18</v>
      </c>
      <c r="H21">
        <v>912</v>
      </c>
      <c r="I21">
        <f>84.75*10.764</f>
        <v>912.24899999999991</v>
      </c>
    </row>
    <row r="22" spans="7:24" x14ac:dyDescent="0.25">
      <c r="G22" s="6" t="s">
        <v>20</v>
      </c>
      <c r="H22" s="6">
        <v>31000</v>
      </c>
    </row>
    <row r="23" spans="7:24" x14ac:dyDescent="0.25">
      <c r="G23" t="s">
        <v>21</v>
      </c>
      <c r="H23">
        <f>H22*H20</f>
        <v>23188000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N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15000000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900000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f>SUM(I27:I29)</f>
        <v>15930000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2024-10-03T11:51:04Z</dcterms:modified>
</cp:coreProperties>
</file>