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UBI\UBI - Goregaon East\Kesari Export Pvt Ltd\"/>
    </mc:Choice>
  </mc:AlternateContent>
  <xr:revisionPtr revIDLastSave="0" documentId="13_ncr:1_{6195FB11-1A70-4358-A3F2-EE591D140E66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N17" i="4" l="1"/>
  <c r="J17" i="4"/>
  <c r="S7" i="4" l="1"/>
  <c r="I20" i="4"/>
  <c r="I30" i="4"/>
  <c r="Q12" i="4" l="1"/>
  <c r="P12" i="4"/>
  <c r="P11" i="4"/>
  <c r="Q11" i="4" s="1"/>
  <c r="Q10" i="4"/>
  <c r="P10" i="4"/>
  <c r="P9" i="4"/>
  <c r="Q9" i="4" s="1"/>
  <c r="Q8" i="4"/>
  <c r="P8" i="4"/>
  <c r="P7" i="4"/>
  <c r="Q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<sst xmlns="http://schemas.openxmlformats.org/spreadsheetml/2006/main" count="29" uniqueCount="26">
  <si>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</si>
  <si>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</si>
  <si>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</si>
  <si>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</si>
  <si>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</si>
  <si>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</si>
  <si>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</si>
  <si>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</si>
  <si>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</si>
  <si>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</si>
  <si>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</si>
  <si>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</si>
  <si>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</si>
  <si>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Office No. 13, 1st Floor, Techniplex 1, Goregaon West, </t>
  </si>
  <si>
    <t>av</t>
  </si>
  <si>
    <t>sd</t>
  </si>
  <si>
    <t>rd</t>
  </si>
  <si>
    <t>part oc - 2010</t>
  </si>
  <si>
    <t xml:space="preserve">ca - declatarion </t>
  </si>
  <si>
    <t>1 car parking no. 31 at podimu level  - I</t>
  </si>
  <si>
    <t>rate</t>
  </si>
  <si>
    <t>fmv</t>
  </si>
  <si>
    <t>agreement - 11.10.23</t>
  </si>
  <si>
    <t>incl car parking</t>
  </si>
  <si>
    <t>09.02.23</t>
  </si>
  <si>
    <t>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</si>
</sst>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420350</xdr:colOff>
      <xdr:row>47</xdr:row>
      <xdr:rowOff>134554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656BCC3-2351-4A49-9A55-4DDC081787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54750" cy="863085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410823</xdr:colOff>
      <xdr:row>51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3C72691-C57A-4841-8322-B6D3252132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45223" cy="863085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391771</xdr:colOff>
      <xdr:row>46</xdr:row>
      <xdr:rowOff>29775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E406195-547E-42F2-A31E-15D15E14E7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926171" cy="86022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14</xdr:col>
      <xdr:colOff>496475</xdr:colOff>
      <xdr:row>48</xdr:row>
      <xdr:rowOff>67887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983AF26-8410-4F19-BA8C-A19FC2C943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421275" cy="868801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13</xdr:col>
      <xdr:colOff>467896</xdr:colOff>
      <xdr:row>52</xdr:row>
      <xdr:rowOff>29775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8C4D917-9E1B-49BB-B321-CC9B2BE925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392696" cy="86022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3049D95-3C6C-4D95-9850-2C2E08C43B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E1" zoomScaleNormal="100" workbookViewId="0">
      <selection activeCell="N23" sqref="N23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1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1" x14ac:dyDescent="0.25">
      <c r="A2" s="4">
        <f t="shared" ref="A2:A15" si="0">N2</f>
        <v>0</v>
      </c>
      <c r="B2" s="4">
        <f t="shared" ref="B2:B15" si="1">Q2</f>
        <v>2025</v>
      </c>
      <c r="C2" s="4">
        <f>B2*1.2</f>
        <v>2430</v>
      </c>
      <c r="D2" s="4">
        <f t="shared" ref="D2:D13" si="2">C2*1.2</f>
        <v>2916</v>
      </c>
      <c r="E2" s="5">
        <f t="shared" ref="E2:E13" si="3">R2</f>
        <v>69000000</v>
      </c>
      <c r="F2" s="10">
        <f t="shared" ref="F2:F13" si="4">ROUND((E2/B2),0)</f>
        <v>34074</v>
      </c>
      <c r="G2" s="10">
        <f t="shared" ref="G2:G13" si="5">ROUND((E2/C2),0)</f>
        <v>28395</v>
      </c>
      <c r="H2" s="10">
        <f t="shared" ref="H2:H13" si="6">ROUND((E2/D2),0)</f>
        <v>23663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2025</v>
      </c>
      <c r="R2" s="2">
        <v>69000000</v>
      </c>
      <c r="S2" s="8"/>
      <c r="T2" s="8"/>
    </row>
    <row r="3" spans="1:21" x14ac:dyDescent="0.25">
      <c r="A3" s="4">
        <f t="shared" si="0"/>
        <v>0</v>
      </c>
      <c r="B3" s="4">
        <f t="shared" si="1"/>
        <v>2025</v>
      </c>
      <c r="C3" s="4">
        <f t="shared" ref="C3:C15" si="9">B3*1.2</f>
        <v>2430</v>
      </c>
      <c r="D3" s="4">
        <f t="shared" si="2"/>
        <v>2916</v>
      </c>
      <c r="E3" s="5">
        <f t="shared" si="3"/>
        <v>66000000</v>
      </c>
      <c r="F3" s="10">
        <f t="shared" si="4"/>
        <v>32593</v>
      </c>
      <c r="G3" s="10">
        <f t="shared" si="5"/>
        <v>27160</v>
      </c>
      <c r="H3" s="10">
        <f t="shared" si="6"/>
        <v>22634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2025</v>
      </c>
      <c r="R3" s="2">
        <v>66000000</v>
      </c>
      <c r="S3" s="8"/>
      <c r="T3" s="8"/>
    </row>
    <row r="4" spans="1:21" x14ac:dyDescent="0.25">
      <c r="A4" s="4">
        <f t="shared" si="0"/>
        <v>0</v>
      </c>
      <c r="B4" s="4">
        <f t="shared" si="1"/>
        <v>2800</v>
      </c>
      <c r="C4" s="4">
        <f t="shared" si="9"/>
        <v>3360</v>
      </c>
      <c r="D4" s="4">
        <f t="shared" si="2"/>
        <v>4032</v>
      </c>
      <c r="E4" s="5">
        <f t="shared" si="3"/>
        <v>84000000</v>
      </c>
      <c r="F4" s="15">
        <f t="shared" si="4"/>
        <v>30000</v>
      </c>
      <c r="G4" s="10">
        <f t="shared" si="5"/>
        <v>25000</v>
      </c>
      <c r="H4" s="10">
        <f t="shared" si="6"/>
        <v>20833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2800</v>
      </c>
      <c r="R4" s="2">
        <v>84000000</v>
      </c>
      <c r="S4" s="8"/>
      <c r="T4" s="8"/>
    </row>
    <row r="5" spans="1:21" x14ac:dyDescent="0.25">
      <c r="A5" s="4">
        <f t="shared" si="0"/>
        <v>0</v>
      </c>
      <c r="B5" s="4">
        <f t="shared" si="1"/>
        <v>1300</v>
      </c>
      <c r="C5" s="4">
        <f t="shared" si="9"/>
        <v>1560</v>
      </c>
      <c r="D5" s="4">
        <f t="shared" si="2"/>
        <v>1872</v>
      </c>
      <c r="E5" s="5">
        <f t="shared" si="3"/>
        <v>33500000</v>
      </c>
      <c r="F5" s="15">
        <f t="shared" si="4"/>
        <v>25769</v>
      </c>
      <c r="G5" s="10">
        <f t="shared" si="5"/>
        <v>21474</v>
      </c>
      <c r="H5" s="10">
        <f t="shared" si="6"/>
        <v>17895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1300</v>
      </c>
      <c r="R5" s="2">
        <v>33500000</v>
      </c>
      <c r="S5" s="8"/>
      <c r="T5" s="8"/>
    </row>
    <row r="6" spans="1:21" x14ac:dyDescent="0.25">
      <c r="A6" s="4">
        <f t="shared" si="0"/>
        <v>0</v>
      </c>
      <c r="B6" s="4">
        <f t="shared" si="1"/>
        <v>7500</v>
      </c>
      <c r="C6" s="4">
        <f t="shared" si="9"/>
        <v>9000</v>
      </c>
      <c r="D6" s="4">
        <f t="shared" si="2"/>
        <v>10800</v>
      </c>
      <c r="E6" s="5">
        <f t="shared" si="3"/>
        <v>140000000</v>
      </c>
      <c r="F6" s="10">
        <f t="shared" si="4"/>
        <v>18667</v>
      </c>
      <c r="G6" s="10">
        <f t="shared" si="5"/>
        <v>15556</v>
      </c>
      <c r="H6" s="10">
        <f t="shared" si="6"/>
        <v>12963</v>
      </c>
      <c r="I6" s="4" t="e">
        <f>#REF!</f>
        <v>#REF!</v>
      </c>
      <c r="J6" s="4">
        <f t="shared" si="7"/>
        <v>0</v>
      </c>
      <c r="O6">
        <v>0</v>
      </c>
      <c r="P6">
        <v>9000</v>
      </c>
      <c r="Q6">
        <f t="shared" ref="Q6:Q12" si="10">P6/1.2</f>
        <v>7500</v>
      </c>
      <c r="R6" s="2">
        <v>140000000</v>
      </c>
      <c r="S6" s="8"/>
      <c r="T6" s="8"/>
    </row>
    <row r="7" spans="1:21" x14ac:dyDescent="0.25">
      <c r="A7" s="4">
        <f t="shared" si="0"/>
        <v>0</v>
      </c>
      <c r="B7" s="4">
        <f t="shared" si="1"/>
        <v>1200</v>
      </c>
      <c r="C7" s="4">
        <f t="shared" si="9"/>
        <v>1440</v>
      </c>
      <c r="D7" s="4">
        <f t="shared" si="2"/>
        <v>1728</v>
      </c>
      <c r="E7" s="5">
        <f t="shared" si="3"/>
        <v>21600000</v>
      </c>
      <c r="F7" s="15">
        <f t="shared" si="4"/>
        <v>18000</v>
      </c>
      <c r="G7" s="10">
        <f t="shared" si="5"/>
        <v>15000</v>
      </c>
      <c r="H7" s="10">
        <f t="shared" si="6"/>
        <v>12500</v>
      </c>
      <c r="I7" s="4" t="e">
        <f>#REF!</f>
        <v>#REF!</v>
      </c>
      <c r="J7" s="4">
        <f t="shared" si="7"/>
        <v>21600</v>
      </c>
      <c r="O7">
        <v>0</v>
      </c>
      <c r="P7">
        <f t="shared" si="8"/>
        <v>0</v>
      </c>
      <c r="Q7">
        <v>1200</v>
      </c>
      <c r="R7" s="2">
        <v>21600000</v>
      </c>
      <c r="S7" s="8">
        <f>F7*1.2</f>
        <v>21600</v>
      </c>
      <c r="T7" s="8"/>
      <c r="U7" t="s">
        <v>24</v>
      </c>
    </row>
    <row r="8" spans="1:21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0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  <c r="S8" s="8"/>
      <c r="T8" s="8"/>
    </row>
    <row r="9" spans="1:21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1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1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1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1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1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1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6" spans="1:21" x14ac:dyDescent="0.25">
      <c r="H16" t="s">
        <v>13</v>
      </c>
    </row>
    <row r="17" spans="7:24" x14ac:dyDescent="0.25">
      <c r="H17" t="s">
        <v>25</v>
      </c>
      <c r="I17">
        <v>1440</v>
      </c>
      <c r="J17" s="4">
        <f>133.83*10.764</f>
        <v>1440.54612</v>
      </c>
      <c r="N17">
        <f>J17/I18</f>
        <v>1.2004550999999999</v>
      </c>
    </row>
    <row r="18" spans="7:24" x14ac:dyDescent="0.25">
      <c r="H18" t="s">
        <v>18</v>
      </c>
      <c r="I18">
        <v>1200</v>
      </c>
      <c r="N18" t="s">
        <v>19</v>
      </c>
    </row>
    <row r="19" spans="7:24" x14ac:dyDescent="0.25">
      <c r="H19" t="s">
        <v>20</v>
      </c>
      <c r="I19">
        <v>21500</v>
      </c>
    </row>
    <row r="20" spans="7:24" x14ac:dyDescent="0.25">
      <c r="H20" t="s">
        <v>21</v>
      </c>
      <c r="I20">
        <f>I19*I18</f>
        <v>25800000</v>
      </c>
      <c r="J20" t="s">
        <v>23</v>
      </c>
    </row>
    <row r="22" spans="7:24" x14ac:dyDescent="0.25">
      <c r="G22" s="6"/>
      <c r="H22" s="6"/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J25" t="s">
        <v>17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H26" t="s">
        <v>22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H27" t="s">
        <v>14</v>
      </c>
      <c r="I27">
        <v>20100000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H28" t="s">
        <v>15</v>
      </c>
      <c r="I28">
        <v>1290000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H29" t="s">
        <v>16</v>
      </c>
      <c r="I29">
        <v>30000</v>
      </c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I30">
        <f>SUM(I27:I29)</f>
        <v>21420000</v>
      </c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B7" zoomScaleNormal="100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2"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D10" zoomScaleNormal="100" workbookViewId="0">
      <selection activeCell="E47" sqref="E4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2024-10-07T05:45:00Z</dcterms:modified>
</cp:coreProperties>
</file>