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SPL PBB Fort\K R Sridhar\"/>
    </mc:Choice>
  </mc:AlternateContent>
  <xr:revisionPtr revIDLastSave="0" documentId="13_ncr:1_{CAC8E8BC-EA0F-4A1C-84A7-0152B3D099DD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P16" i="4" l="1"/>
  <c r="J16" i="4"/>
  <c r="I16" i="4"/>
  <c r="E16" i="4"/>
  <c r="G16" i="4" s="1"/>
  <c r="B16" i="4"/>
  <c r="C16" i="4" s="1"/>
  <c r="D16" i="4" s="1"/>
  <c r="A16" i="4"/>
  <c r="P15" i="4"/>
  <c r="J15" i="4"/>
  <c r="I15" i="4"/>
  <c r="E15" i="4"/>
  <c r="F15" i="4" s="1"/>
  <c r="C15" i="4"/>
  <c r="D15" i="4" s="1"/>
  <c r="H15" i="4" s="1"/>
  <c r="B15" i="4"/>
  <c r="A15" i="4"/>
  <c r="H16" i="4" l="1"/>
  <c r="G15" i="4"/>
  <c r="F16" i="4"/>
  <c r="I33" i="4"/>
  <c r="O41" i="4" l="1"/>
  <c r="O40" i="4"/>
  <c r="O29" i="4"/>
  <c r="O30" i="4"/>
  <c r="O31" i="4"/>
  <c r="O32" i="4"/>
  <c r="O33" i="4"/>
  <c r="O34" i="4"/>
  <c r="O35" i="4"/>
  <c r="O36" i="4"/>
  <c r="O37" i="4"/>
  <c r="O38" i="4"/>
  <c r="O39" i="4"/>
  <c r="O42" i="4"/>
  <c r="O43" i="4"/>
  <c r="O44" i="4"/>
  <c r="O45" i="4"/>
  <c r="O46" i="4"/>
  <c r="O47" i="4"/>
  <c r="O28" i="4"/>
  <c r="H24" i="4" l="1"/>
  <c r="J22" i="4"/>
  <c r="I22" i="4"/>
  <c r="Q12" i="4" l="1"/>
  <c r="P11" i="4"/>
  <c r="P10" i="4"/>
  <c r="P9" i="4"/>
  <c r="P8" i="4"/>
  <c r="P7" i="4"/>
  <c r="P6" i="4"/>
  <c r="P5" i="4"/>
  <c r="Q4" i="4"/>
  <c r="P3" i="4"/>
  <c r="P2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4" i="4" l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<sst xmlns="http://schemas.openxmlformats.org/spreadsheetml/2006/main" count="37" uniqueCount="34">
  <si>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</si>
  <si>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</si>
  <si>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</si>
  <si>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</si>
  <si>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</si>
  <si>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</si>
  <si>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</si>
  <si>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</si>
  <si>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</si>
  <si>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</si>
  <si>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</si>
  <si>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</si>
  <si>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</si>
  <si>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0604, 6th Floor, Wing - A, IGNIS, Casa Univis, Ghodbunder Road, Village - Bhainderpada, Thane West, Thane, State - Maharashtra, India</t>
  </si>
  <si>
    <t>ca</t>
  </si>
  <si>
    <t>fmv</t>
  </si>
  <si>
    <t>bua</t>
  </si>
  <si>
    <t>rate on ca</t>
  </si>
  <si>
    <t>1 car parkiang</t>
  </si>
  <si>
    <t>19.09.24</t>
  </si>
  <si>
    <t>18.07.24</t>
  </si>
  <si>
    <t>01.07.24</t>
  </si>
  <si>
    <t>14.03.24</t>
  </si>
  <si>
    <t>31.01.24</t>
  </si>
  <si>
    <t>15.12.23</t>
  </si>
  <si>
    <t>Draft - 90 lakhs</t>
  </si>
  <si>
    <t>incl. car parking</t>
  </si>
  <si>
    <t>mca</t>
  </si>
  <si>
    <t>agreement  - 04.10.24</t>
  </si>
  <si>
    <t>av</t>
  </si>
  <si>
    <t>sd</t>
  </si>
  <si>
    <t>rd</t>
  </si>
  <si>
    <t>oc - 2013</t>
  </si>
  <si>
    <t>24.11.23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</si>
</sst>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0" fontId="0" fillId="3" borderId="0" xfId="0" applyFill="1" applyAlignment="1">
      <alignment wrapText="1"/>
    </xf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48</xdr:row>
      <xdr:rowOff>20265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420F7-4A64-4FD4-B29F-B469C824E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70706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419100</xdr:colOff>
      <xdr:row>48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DE043E8-B6F9-4F99-9C9E-F0BF3FA5D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97500" cy="9058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553718</xdr:colOff>
      <xdr:row>48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C195538-B424-4ADB-A508-E2CE9A695C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9088118" cy="866896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229823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07F16A-F1D4-4A57-B8D7-66F762614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64223" cy="8688012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334613</xdr:colOff>
      <xdr:row>45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500D6A-379E-44B8-B7C6-D18D9755E9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69013" cy="861180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286981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FB7A72-2FC8-4562-A9AA-25B7EB9F7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21381" cy="862132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7C5AEE-6FD0-4989-AF2F-8B0734F96B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334613</xdr:colOff>
      <xdr:row>51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B1573E-8C00-4666-AD91-E45308231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69013" cy="86403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344139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1162664-3200-41E3-9F63-A4D748FCB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78539" cy="8688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52</xdr:row>
      <xdr:rowOff>28575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CB127C-B44A-458D-AE26-B323EC5E33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94107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419100</xdr:colOff>
      <xdr:row>54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D74DA9-F4BB-41FE-981A-38B057913D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97500" cy="90582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419100</xdr:colOff>
      <xdr:row>49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7890E6-2658-4C38-A5A9-906AB1EE19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7500" cy="93821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48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8532A4-B4E0-46DD-B8E5-FA326C37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9058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49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AD46F6-0D22-4041-924D-A71786885E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92202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419100</xdr:colOff>
      <xdr:row>50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FE74B6C-9D98-4733-9A02-4CCA2414C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97500" cy="9382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7"/>
  <sheetViews>
    <sheetView tabSelected="1" zoomScaleNormal="100" workbookViewId="0">
      <selection activeCell="Q17" sqref="Q1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2" t="s">
        <v>0</v>
      </c>
      <c r="B1" s="2" t="s">
        <v>6</v>
      </c>
      <c r="C1" s="2" t="s">
        <v>9</v>
      </c>
      <c r="D1" s="2" t="s">
        <v>10</v>
      </c>
      <c r="E1" s="7" t="s">
        <v>1</v>
      </c>
      <c r="F1" s="7" t="s">
        <v>8</v>
      </c>
      <c r="G1" s="7" t="s">
        <v>11</v>
      </c>
      <c r="H1" s="7" t="s">
        <v>12</v>
      </c>
      <c r="I1" s="7" t="s">
        <v>2</v>
      </c>
      <c r="J1" s="7" t="s">
        <v>3</v>
      </c>
      <c r="K1" s="14"/>
      <c r="L1" s="14"/>
      <c r="M1" s="14"/>
      <c r="N1" s="14" t="s">
        <v>7</v>
      </c>
      <c r="O1" s="14" t="s">
        <v>4</v>
      </c>
      <c r="P1" s="14" t="s">
        <v>5</v>
      </c>
      <c r="Q1" s="14" t="s">
        <v>6</v>
      </c>
      <c r="R1" s="14" t="s">
        <v>1</v>
      </c>
      <c r="S1" s="14" t="s">
        <v>3</v>
      </c>
      <c r="T1" s="14"/>
    </row>
    <row r="2" spans="1:20" x14ac:dyDescent="0.25">
      <c r="A2" s="3">
        <f t="shared" ref="A2:A18" si="0">N2</f>
        <v>0</v>
      </c>
      <c r="B2" s="3">
        <f t="shared" ref="B2:B18" si="1">Q2</f>
        <v>742</v>
      </c>
      <c r="C2" s="3">
        <f>B2*1.2</f>
        <v>890.4</v>
      </c>
      <c r="D2" s="3">
        <f t="shared" ref="D2:D13" si="2">C2*1.2</f>
        <v>1068.48</v>
      </c>
      <c r="E2" s="15">
        <f t="shared" ref="E2:E13" si="3">R2</f>
        <v>12000000</v>
      </c>
      <c r="F2" s="8">
        <f t="shared" ref="F2:F13" si="4">ROUND((E2/B2),0)</f>
        <v>16173</v>
      </c>
      <c r="G2" s="8">
        <f t="shared" ref="G2:G13" si="5">ROUND((E2/C2),0)</f>
        <v>13477</v>
      </c>
      <c r="H2" s="8">
        <f t="shared" ref="H2:H13" si="6">ROUND((E2/D2),0)</f>
        <v>11231</v>
      </c>
      <c r="I2" s="8" t="e">
        <f>#REF!</f>
        <v>#REF!</v>
      </c>
      <c r="J2" s="8">
        <f t="shared" ref="J2:J13" si="7">S2</f>
        <v>0</v>
      </c>
      <c r="K2" s="6"/>
      <c r="L2" s="6"/>
      <c r="M2" s="6"/>
      <c r="N2" s="6"/>
      <c r="O2" s="6">
        <v>0</v>
      </c>
      <c r="P2" s="6">
        <f t="shared" ref="P2:P11" si="8">O2/1.2</f>
        <v>0</v>
      </c>
      <c r="Q2" s="6">
        <v>742</v>
      </c>
      <c r="R2" s="16">
        <v>12000000</v>
      </c>
      <c r="S2" s="6"/>
      <c r="T2" s="6"/>
    </row>
    <row r="3" spans="1:20" x14ac:dyDescent="0.25">
      <c r="A3" s="3">
        <f t="shared" si="0"/>
        <v>0</v>
      </c>
      <c r="B3" s="3">
        <f t="shared" si="1"/>
        <v>750</v>
      </c>
      <c r="C3" s="3">
        <f t="shared" ref="C3:C18" si="9">B3*1.2</f>
        <v>900</v>
      </c>
      <c r="D3" s="3">
        <f t="shared" si="2"/>
        <v>1080</v>
      </c>
      <c r="E3" s="15">
        <f t="shared" si="3"/>
        <v>9500000</v>
      </c>
      <c r="F3" s="8">
        <f t="shared" si="4"/>
        <v>12667</v>
      </c>
      <c r="G3" s="8">
        <f t="shared" si="5"/>
        <v>10556</v>
      </c>
      <c r="H3" s="8">
        <f t="shared" si="6"/>
        <v>8796</v>
      </c>
      <c r="I3" s="8" t="e">
        <f>#REF!</f>
        <v>#REF!</v>
      </c>
      <c r="J3" s="8">
        <f t="shared" si="7"/>
        <v>0</v>
      </c>
      <c r="K3" s="6"/>
      <c r="L3" s="6"/>
      <c r="M3" s="6"/>
      <c r="N3" s="6"/>
      <c r="O3" s="6">
        <v>0</v>
      </c>
      <c r="P3" s="6">
        <f t="shared" si="8"/>
        <v>0</v>
      </c>
      <c r="Q3" s="6">
        <v>750</v>
      </c>
      <c r="R3" s="16">
        <v>9500000</v>
      </c>
      <c r="S3" s="6"/>
      <c r="T3" s="6"/>
    </row>
    <row r="4" spans="1:20" x14ac:dyDescent="0.25">
      <c r="A4" s="3">
        <f t="shared" si="0"/>
        <v>0</v>
      </c>
      <c r="B4" s="3">
        <f t="shared" si="1"/>
        <v>855</v>
      </c>
      <c r="C4" s="3">
        <f t="shared" si="9"/>
        <v>1026</v>
      </c>
      <c r="D4" s="3">
        <f t="shared" si="2"/>
        <v>1231.2</v>
      </c>
      <c r="E4" s="15">
        <f t="shared" si="3"/>
        <v>17300000</v>
      </c>
      <c r="F4" s="8">
        <f t="shared" si="4"/>
        <v>20234</v>
      </c>
      <c r="G4" s="8">
        <f t="shared" si="5"/>
        <v>16862</v>
      </c>
      <c r="H4" s="8">
        <f t="shared" si="6"/>
        <v>14051</v>
      </c>
      <c r="I4" s="8" t="e">
        <f>#REF!</f>
        <v>#REF!</v>
      </c>
      <c r="J4" s="8">
        <f t="shared" si="7"/>
        <v>0</v>
      </c>
      <c r="K4" s="6"/>
      <c r="L4" s="6"/>
      <c r="M4" s="6"/>
      <c r="N4" s="6"/>
      <c r="O4" s="6">
        <v>0</v>
      </c>
      <c r="P4" s="6">
        <v>1026</v>
      </c>
      <c r="Q4" s="6">
        <f t="shared" ref="Q4:Q12" si="10">P4/1.2</f>
        <v>855</v>
      </c>
      <c r="R4" s="16">
        <v>17300000</v>
      </c>
      <c r="S4" s="6"/>
      <c r="T4" s="6"/>
    </row>
    <row r="5" spans="1:20" x14ac:dyDescent="0.25">
      <c r="A5" s="3">
        <f t="shared" si="0"/>
        <v>0</v>
      </c>
      <c r="B5" s="3">
        <f t="shared" si="1"/>
        <v>1110</v>
      </c>
      <c r="C5" s="3">
        <f t="shared" si="9"/>
        <v>1332</v>
      </c>
      <c r="D5" s="3">
        <f t="shared" si="2"/>
        <v>1598.3999999999999</v>
      </c>
      <c r="E5" s="15">
        <f t="shared" si="3"/>
        <v>13850000</v>
      </c>
      <c r="F5" s="13">
        <f t="shared" si="4"/>
        <v>12477</v>
      </c>
      <c r="G5" s="8">
        <f t="shared" si="5"/>
        <v>10398</v>
      </c>
      <c r="H5" s="8">
        <f t="shared" si="6"/>
        <v>8665</v>
      </c>
      <c r="I5" s="8" t="e">
        <f>#REF!</f>
        <v>#REF!</v>
      </c>
      <c r="J5" s="8" t="str">
        <f t="shared" si="7"/>
        <v>19.09.24</v>
      </c>
      <c r="K5" s="6"/>
      <c r="L5" s="6"/>
      <c r="M5" s="6"/>
      <c r="N5" s="6"/>
      <c r="O5" s="6">
        <v>0</v>
      </c>
      <c r="P5" s="6">
        <f t="shared" si="8"/>
        <v>0</v>
      </c>
      <c r="Q5" s="6">
        <v>1110</v>
      </c>
      <c r="R5" s="16">
        <v>13850000</v>
      </c>
      <c r="S5" s="6" t="s">
        <v>19</v>
      </c>
      <c r="T5" s="6"/>
    </row>
    <row r="6" spans="1:20" x14ac:dyDescent="0.25">
      <c r="A6" s="3">
        <f t="shared" si="0"/>
        <v>0</v>
      </c>
      <c r="B6" s="3">
        <f t="shared" si="1"/>
        <v>743</v>
      </c>
      <c r="C6" s="3">
        <f t="shared" si="9"/>
        <v>891.6</v>
      </c>
      <c r="D6" s="3">
        <f t="shared" si="2"/>
        <v>1069.92</v>
      </c>
      <c r="E6" s="15">
        <f t="shared" si="3"/>
        <v>8300000</v>
      </c>
      <c r="F6" s="8">
        <f t="shared" si="4"/>
        <v>11171</v>
      </c>
      <c r="G6" s="8">
        <f t="shared" si="5"/>
        <v>9309</v>
      </c>
      <c r="H6" s="8">
        <f t="shared" si="6"/>
        <v>7758</v>
      </c>
      <c r="I6" s="8" t="e">
        <f>#REF!</f>
        <v>#REF!</v>
      </c>
      <c r="J6" s="8" t="str">
        <f t="shared" si="7"/>
        <v>18.07.24</v>
      </c>
      <c r="K6" s="6"/>
      <c r="L6" s="6"/>
      <c r="M6" s="6"/>
      <c r="N6" s="6"/>
      <c r="O6" s="6">
        <v>0</v>
      </c>
      <c r="P6" s="6">
        <f t="shared" si="8"/>
        <v>0</v>
      </c>
      <c r="Q6" s="6">
        <v>743</v>
      </c>
      <c r="R6" s="16">
        <v>8300000</v>
      </c>
      <c r="S6" s="6" t="s">
        <v>20</v>
      </c>
      <c r="T6" s="6"/>
    </row>
    <row r="7" spans="1:20" x14ac:dyDescent="0.25">
      <c r="A7" s="3">
        <f t="shared" si="0"/>
        <v>0</v>
      </c>
      <c r="B7" s="3">
        <f t="shared" si="1"/>
        <v>743</v>
      </c>
      <c r="C7" s="3">
        <f t="shared" si="9"/>
        <v>891.6</v>
      </c>
      <c r="D7" s="3">
        <f t="shared" si="2"/>
        <v>1069.92</v>
      </c>
      <c r="E7" s="15">
        <f t="shared" si="3"/>
        <v>8700000</v>
      </c>
      <c r="F7" s="8">
        <f t="shared" si="4"/>
        <v>11709</v>
      </c>
      <c r="G7" s="8">
        <f t="shared" si="5"/>
        <v>9758</v>
      </c>
      <c r="H7" s="8">
        <f t="shared" si="6"/>
        <v>8131</v>
      </c>
      <c r="I7" s="8" t="e">
        <f>#REF!</f>
        <v>#REF!</v>
      </c>
      <c r="J7" s="8" t="str">
        <f t="shared" si="7"/>
        <v>01.07.24</v>
      </c>
      <c r="K7" s="6"/>
      <c r="L7" s="6"/>
      <c r="M7" s="6"/>
      <c r="N7" s="6"/>
      <c r="O7" s="6">
        <v>0</v>
      </c>
      <c r="P7" s="6">
        <f t="shared" si="8"/>
        <v>0</v>
      </c>
      <c r="Q7" s="6">
        <v>743</v>
      </c>
      <c r="R7" s="16">
        <v>8700000</v>
      </c>
      <c r="S7" s="6" t="s">
        <v>21</v>
      </c>
      <c r="T7" s="6"/>
    </row>
    <row r="8" spans="1:20" x14ac:dyDescent="0.25">
      <c r="A8" s="3">
        <f t="shared" si="0"/>
        <v>0</v>
      </c>
      <c r="B8" s="3">
        <f t="shared" si="1"/>
        <v>743</v>
      </c>
      <c r="C8" s="3">
        <f t="shared" si="9"/>
        <v>891.6</v>
      </c>
      <c r="D8" s="3">
        <f t="shared" si="2"/>
        <v>1069.92</v>
      </c>
      <c r="E8" s="15">
        <f t="shared" si="3"/>
        <v>8500000</v>
      </c>
      <c r="F8" s="8">
        <f t="shared" si="4"/>
        <v>11440</v>
      </c>
      <c r="G8" s="8">
        <f t="shared" si="5"/>
        <v>9533</v>
      </c>
      <c r="H8" s="8">
        <f t="shared" si="6"/>
        <v>7945</v>
      </c>
      <c r="I8" s="8" t="e">
        <f>#REF!</f>
        <v>#REF!</v>
      </c>
      <c r="J8" s="8" t="str">
        <f t="shared" si="7"/>
        <v>14.03.24</v>
      </c>
      <c r="K8" s="6"/>
      <c r="L8" s="6"/>
      <c r="M8" s="6"/>
      <c r="N8" s="6"/>
      <c r="O8" s="6">
        <v>0</v>
      </c>
      <c r="P8" s="6">
        <f t="shared" si="8"/>
        <v>0</v>
      </c>
      <c r="Q8" s="6">
        <v>743</v>
      </c>
      <c r="R8" s="16">
        <v>8500000</v>
      </c>
      <c r="S8" s="6" t="s">
        <v>22</v>
      </c>
      <c r="T8" s="6"/>
    </row>
    <row r="9" spans="1:20" x14ac:dyDescent="0.25">
      <c r="A9" s="3">
        <f t="shared" si="0"/>
        <v>0</v>
      </c>
      <c r="B9" s="3">
        <f t="shared" si="1"/>
        <v>525</v>
      </c>
      <c r="C9" s="3">
        <f t="shared" si="9"/>
        <v>630</v>
      </c>
      <c r="D9" s="3">
        <f t="shared" si="2"/>
        <v>756</v>
      </c>
      <c r="E9" s="15">
        <f t="shared" si="3"/>
        <v>6400000</v>
      </c>
      <c r="F9" s="8">
        <f t="shared" si="4"/>
        <v>12190</v>
      </c>
      <c r="G9" s="8">
        <f t="shared" si="5"/>
        <v>10159</v>
      </c>
      <c r="H9" s="8">
        <f t="shared" si="6"/>
        <v>8466</v>
      </c>
      <c r="I9" s="8" t="e">
        <f>#REF!</f>
        <v>#REF!</v>
      </c>
      <c r="J9" s="8" t="str">
        <f t="shared" si="7"/>
        <v>31.01.24</v>
      </c>
      <c r="K9" s="6"/>
      <c r="L9" s="6"/>
      <c r="M9" s="6"/>
      <c r="N9" s="6"/>
      <c r="O9" s="6">
        <v>0</v>
      </c>
      <c r="P9" s="6">
        <f t="shared" si="8"/>
        <v>0</v>
      </c>
      <c r="Q9" s="6">
        <v>525</v>
      </c>
      <c r="R9" s="16">
        <v>6400000</v>
      </c>
      <c r="S9" s="6" t="s">
        <v>23</v>
      </c>
      <c r="T9" s="6"/>
    </row>
    <row r="10" spans="1:20" x14ac:dyDescent="0.25">
      <c r="A10" s="3">
        <f t="shared" si="0"/>
        <v>0</v>
      </c>
      <c r="B10" s="3">
        <f t="shared" si="1"/>
        <v>838</v>
      </c>
      <c r="C10" s="3">
        <f t="shared" si="9"/>
        <v>1005.5999999999999</v>
      </c>
      <c r="D10" s="3">
        <f t="shared" si="2"/>
        <v>1206.7199999999998</v>
      </c>
      <c r="E10" s="15">
        <f t="shared" si="3"/>
        <v>10500000</v>
      </c>
      <c r="F10" s="13">
        <f t="shared" si="4"/>
        <v>12530</v>
      </c>
      <c r="G10" s="8">
        <f t="shared" si="5"/>
        <v>10442</v>
      </c>
      <c r="H10" s="8">
        <f t="shared" si="6"/>
        <v>8701</v>
      </c>
      <c r="I10" s="8" t="e">
        <f>#REF!</f>
        <v>#REF!</v>
      </c>
      <c r="J10" s="8" t="str">
        <f t="shared" si="7"/>
        <v>15.12.23</v>
      </c>
      <c r="K10" s="6"/>
      <c r="L10" s="6"/>
      <c r="M10" s="6"/>
      <c r="N10" s="6"/>
      <c r="O10" s="6">
        <v>0</v>
      </c>
      <c r="P10" s="6">
        <f t="shared" si="8"/>
        <v>0</v>
      </c>
      <c r="Q10" s="6">
        <v>838</v>
      </c>
      <c r="R10" s="16">
        <v>10500000</v>
      </c>
      <c r="S10" s="6" t="s">
        <v>24</v>
      </c>
      <c r="T10" s="6"/>
    </row>
    <row r="11" spans="1:20" x14ac:dyDescent="0.25">
      <c r="A11" s="3">
        <f t="shared" si="0"/>
        <v>0</v>
      </c>
      <c r="B11" s="3">
        <f t="shared" si="1"/>
        <v>952</v>
      </c>
      <c r="C11" s="3">
        <f t="shared" si="9"/>
        <v>1142.3999999999999</v>
      </c>
      <c r="D11" s="3">
        <f t="shared" si="2"/>
        <v>1370.8799999999999</v>
      </c>
      <c r="E11" s="15">
        <f t="shared" si="3"/>
        <v>12700000</v>
      </c>
      <c r="F11" s="8">
        <f t="shared" si="4"/>
        <v>13340</v>
      </c>
      <c r="G11" s="8">
        <f t="shared" si="5"/>
        <v>11117</v>
      </c>
      <c r="H11" s="8">
        <f t="shared" si="6"/>
        <v>9264</v>
      </c>
      <c r="I11" s="8" t="e">
        <f>#REF!</f>
        <v>#REF!</v>
      </c>
      <c r="J11" s="8" t="str">
        <f t="shared" si="7"/>
        <v>24.11.23</v>
      </c>
      <c r="K11" s="6"/>
      <c r="L11" s="6"/>
      <c r="M11" s="6"/>
      <c r="N11" s="6"/>
      <c r="O11" s="6">
        <v>0</v>
      </c>
      <c r="P11" s="6">
        <f t="shared" si="8"/>
        <v>0</v>
      </c>
      <c r="Q11" s="6">
        <v>952</v>
      </c>
      <c r="R11" s="16">
        <v>12700000</v>
      </c>
      <c r="S11" s="6" t="s">
        <v>33</v>
      </c>
      <c r="T11" s="6"/>
    </row>
    <row r="12" spans="1:20" x14ac:dyDescent="0.25">
      <c r="A12" s="3">
        <f t="shared" si="0"/>
        <v>0</v>
      </c>
      <c r="B12" s="3">
        <f t="shared" si="1"/>
        <v>855</v>
      </c>
      <c r="C12" s="3">
        <f t="shared" si="9"/>
        <v>1026</v>
      </c>
      <c r="D12" s="3">
        <f t="shared" si="2"/>
        <v>1231.2</v>
      </c>
      <c r="E12" s="15">
        <f t="shared" si="3"/>
        <v>9000000</v>
      </c>
      <c r="F12" s="8">
        <f t="shared" si="4"/>
        <v>10526</v>
      </c>
      <c r="G12" s="8">
        <f t="shared" si="5"/>
        <v>8772</v>
      </c>
      <c r="H12" s="8">
        <f t="shared" si="6"/>
        <v>7310</v>
      </c>
      <c r="I12" s="8" t="e">
        <f>#REF!</f>
        <v>#REF!</v>
      </c>
      <c r="J12" s="8">
        <f t="shared" si="7"/>
        <v>0</v>
      </c>
      <c r="K12" s="6"/>
      <c r="L12" s="6"/>
      <c r="M12" s="6"/>
      <c r="N12" s="6"/>
      <c r="O12" s="6">
        <v>0</v>
      </c>
      <c r="P12" s="6">
        <v>1026</v>
      </c>
      <c r="Q12" s="6">
        <f t="shared" si="10"/>
        <v>855</v>
      </c>
      <c r="R12" s="16">
        <v>9000000</v>
      </c>
      <c r="S12" s="6"/>
      <c r="T12" s="6"/>
    </row>
    <row r="13" spans="1:20" x14ac:dyDescent="0.25">
      <c r="A13" s="3">
        <f t="shared" si="0"/>
        <v>0</v>
      </c>
      <c r="B13" s="3">
        <f t="shared" si="1"/>
        <v>770</v>
      </c>
      <c r="C13" s="3">
        <f t="shared" si="9"/>
        <v>924</v>
      </c>
      <c r="D13" s="3">
        <f t="shared" si="2"/>
        <v>1108.8</v>
      </c>
      <c r="E13" s="15">
        <f t="shared" si="3"/>
        <v>9700000</v>
      </c>
      <c r="F13" s="8">
        <f t="shared" si="4"/>
        <v>12597</v>
      </c>
      <c r="G13" s="8">
        <f t="shared" si="5"/>
        <v>10498</v>
      </c>
      <c r="H13" s="8">
        <f t="shared" si="6"/>
        <v>8748</v>
      </c>
      <c r="I13" s="8" t="e">
        <f>#REF!</f>
        <v>#REF!</v>
      </c>
      <c r="J13" s="8">
        <f t="shared" si="7"/>
        <v>0</v>
      </c>
      <c r="K13" s="6"/>
      <c r="L13" s="6"/>
      <c r="M13" s="6"/>
      <c r="N13" s="6"/>
      <c r="O13" s="6">
        <v>0</v>
      </c>
      <c r="P13" s="6">
        <f t="shared" ref="P13" si="11">O13/1.2</f>
        <v>0</v>
      </c>
      <c r="Q13" s="6">
        <v>770</v>
      </c>
      <c r="R13" s="16">
        <v>9700000</v>
      </c>
      <c r="S13" s="6"/>
      <c r="T13" s="6"/>
    </row>
    <row r="14" spans="1:20" x14ac:dyDescent="0.25">
      <c r="A14" s="3">
        <f t="shared" si="0"/>
        <v>0</v>
      </c>
      <c r="B14" s="3">
        <f t="shared" si="1"/>
        <v>770</v>
      </c>
      <c r="C14" s="3">
        <f t="shared" si="9"/>
        <v>924</v>
      </c>
      <c r="D14" s="3">
        <f t="shared" ref="D14:D18" si="12">C14*1.2</f>
        <v>1108.8</v>
      </c>
      <c r="E14" s="15">
        <f t="shared" ref="E14:E18" si="13">R14</f>
        <v>11000000</v>
      </c>
      <c r="F14" s="13">
        <f t="shared" ref="F14:F18" si="14">ROUND((E14/B14),0)</f>
        <v>14286</v>
      </c>
      <c r="G14" s="8">
        <f t="shared" ref="G14:G18" si="15">ROUND((E14/C14),0)</f>
        <v>11905</v>
      </c>
      <c r="H14" s="8">
        <f t="shared" ref="H14:H18" si="16">ROUND((E14/D14),0)</f>
        <v>9921</v>
      </c>
      <c r="I14" s="8" t="e">
        <f>#REF!</f>
        <v>#REF!</v>
      </c>
      <c r="J14" s="8">
        <f t="shared" ref="J14:J18" si="17">S14</f>
        <v>0</v>
      </c>
      <c r="K14" s="6"/>
      <c r="L14" s="6"/>
      <c r="M14" s="6"/>
      <c r="N14" s="6"/>
      <c r="O14" s="6">
        <v>0</v>
      </c>
      <c r="P14" s="6">
        <f t="shared" ref="P14:P18" si="18">O14/1.2</f>
        <v>0</v>
      </c>
      <c r="Q14" s="6">
        <v>770</v>
      </c>
      <c r="R14" s="16">
        <v>11000000</v>
      </c>
      <c r="S14" s="6"/>
      <c r="T14" s="6"/>
    </row>
    <row r="15" spans="1:20" x14ac:dyDescent="0.25">
      <c r="A15" s="3">
        <f t="shared" ref="A15:A16" si="19">N15</f>
        <v>0</v>
      </c>
      <c r="B15" s="3">
        <f t="shared" ref="B15:B16" si="20">Q15</f>
        <v>770</v>
      </c>
      <c r="C15" s="3">
        <f t="shared" ref="C15:C16" si="21">B15*1.2</f>
        <v>924</v>
      </c>
      <c r="D15" s="3">
        <f t="shared" ref="D15:D16" si="22">C15*1.2</f>
        <v>1108.8</v>
      </c>
      <c r="E15" s="15">
        <f t="shared" ref="E15:E16" si="23">R15</f>
        <v>10000000</v>
      </c>
      <c r="F15" s="8">
        <f t="shared" ref="F15:F16" si="24">ROUND((E15/B15),0)</f>
        <v>12987</v>
      </c>
      <c r="G15" s="8">
        <f t="shared" ref="G15:G16" si="25">ROUND((E15/C15),0)</f>
        <v>10823</v>
      </c>
      <c r="H15" s="8">
        <f t="shared" ref="H15:H16" si="26">ROUND((E15/D15),0)</f>
        <v>9019</v>
      </c>
      <c r="I15" s="8" t="e">
        <f>#REF!</f>
        <v>#REF!</v>
      </c>
      <c r="J15" s="8">
        <f t="shared" ref="J15:J16" si="27">S15</f>
        <v>0</v>
      </c>
      <c r="K15" s="6"/>
      <c r="L15" s="6"/>
      <c r="M15" s="6"/>
      <c r="N15" s="6"/>
      <c r="O15" s="6">
        <v>0</v>
      </c>
      <c r="P15" s="6">
        <f t="shared" ref="P15:P16" si="28">O15/1.2</f>
        <v>0</v>
      </c>
      <c r="Q15" s="6">
        <v>770</v>
      </c>
      <c r="R15" s="16">
        <v>10000000</v>
      </c>
      <c r="S15" s="6"/>
      <c r="T15" s="6"/>
    </row>
    <row r="16" spans="1:20" x14ac:dyDescent="0.25">
      <c r="A16" s="3">
        <f t="shared" si="19"/>
        <v>0</v>
      </c>
      <c r="B16" s="3">
        <f t="shared" si="20"/>
        <v>745</v>
      </c>
      <c r="C16" s="3">
        <f t="shared" si="21"/>
        <v>894</v>
      </c>
      <c r="D16" s="3">
        <f t="shared" si="22"/>
        <v>1072.8</v>
      </c>
      <c r="E16" s="15">
        <f t="shared" si="23"/>
        <v>11500000</v>
      </c>
      <c r="F16" s="8">
        <f t="shared" si="24"/>
        <v>15436</v>
      </c>
      <c r="G16" s="8">
        <f t="shared" si="25"/>
        <v>12864</v>
      </c>
      <c r="H16" s="8">
        <f t="shared" si="26"/>
        <v>10720</v>
      </c>
      <c r="I16" s="8" t="e">
        <f>#REF!</f>
        <v>#REF!</v>
      </c>
      <c r="J16" s="8">
        <f t="shared" si="27"/>
        <v>0</v>
      </c>
      <c r="K16" s="6"/>
      <c r="L16" s="6"/>
      <c r="M16" s="6"/>
      <c r="N16" s="6"/>
      <c r="O16" s="6">
        <v>0</v>
      </c>
      <c r="P16" s="6">
        <f t="shared" si="28"/>
        <v>0</v>
      </c>
      <c r="Q16" s="6">
        <v>745</v>
      </c>
      <c r="R16" s="16">
        <v>11500000</v>
      </c>
      <c r="S16" s="6"/>
      <c r="T16" s="6"/>
    </row>
    <row r="17" spans="1:24" x14ac:dyDescent="0.25">
      <c r="A17" s="3"/>
      <c r="B17" s="3"/>
      <c r="C17" s="3"/>
      <c r="D17" s="3"/>
      <c r="E17" s="15"/>
      <c r="F17" s="13"/>
      <c r="G17" s="8"/>
      <c r="H17" s="8"/>
      <c r="I17" s="8"/>
      <c r="J17" s="8"/>
      <c r="K17" s="6"/>
      <c r="L17" s="6"/>
      <c r="M17" s="6"/>
      <c r="N17" s="6"/>
      <c r="O17" s="6"/>
      <c r="P17" s="6"/>
      <c r="Q17" s="6"/>
      <c r="R17" s="16"/>
      <c r="S17" s="6"/>
      <c r="T17" s="6"/>
    </row>
    <row r="18" spans="1:24" x14ac:dyDescent="0.25">
      <c r="A18" s="3"/>
      <c r="B18" s="3"/>
      <c r="C18" s="3"/>
      <c r="D18" s="3"/>
      <c r="E18" s="15"/>
      <c r="F18" s="8"/>
      <c r="G18" s="8"/>
      <c r="H18" s="8"/>
      <c r="I18" s="8"/>
      <c r="J18" s="8"/>
      <c r="K18" s="6"/>
      <c r="L18" s="6"/>
      <c r="M18" s="6"/>
      <c r="N18" s="6"/>
      <c r="O18" s="6"/>
      <c r="P18" s="6"/>
      <c r="Q18" s="6"/>
      <c r="R18" s="16"/>
      <c r="S18" s="6"/>
      <c r="T18" s="6"/>
    </row>
    <row r="19" spans="1:24" x14ac:dyDescent="0.25"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</row>
    <row r="20" spans="1:24" x14ac:dyDescent="0.25">
      <c r="G20" t="s">
        <v>13</v>
      </c>
    </row>
    <row r="21" spans="1:24" x14ac:dyDescent="0.25">
      <c r="G21" t="s">
        <v>14</v>
      </c>
      <c r="H21">
        <v>743</v>
      </c>
    </row>
    <row r="22" spans="1:24" x14ac:dyDescent="0.25">
      <c r="G22" t="s">
        <v>16</v>
      </c>
      <c r="H22">
        <v>892</v>
      </c>
      <c r="I22">
        <f>82.86*10.764</f>
        <v>891.90503999999999</v>
      </c>
      <c r="J22">
        <f>I22/H21</f>
        <v>1.2004105518169583</v>
      </c>
      <c r="O22" t="s">
        <v>18</v>
      </c>
    </row>
    <row r="23" spans="1:24" x14ac:dyDescent="0.25">
      <c r="G23" t="s">
        <v>17</v>
      </c>
      <c r="H23">
        <v>12700</v>
      </c>
    </row>
    <row r="24" spans="1:24" x14ac:dyDescent="0.25">
      <c r="G24" t="s">
        <v>15</v>
      </c>
      <c r="H24">
        <f>H23*H21</f>
        <v>9436100</v>
      </c>
      <c r="I24" t="s">
        <v>26</v>
      </c>
    </row>
    <row r="26" spans="1:24" x14ac:dyDescent="0.25">
      <c r="G26" s="4"/>
      <c r="H26" s="4"/>
    </row>
    <row r="27" spans="1:24" x14ac:dyDescent="0.25">
      <c r="H27" t="s">
        <v>25</v>
      </c>
      <c r="J27" t="s">
        <v>27</v>
      </c>
    </row>
    <row r="28" spans="1:24" x14ac:dyDescent="0.25">
      <c r="J28">
        <v>3.23</v>
      </c>
      <c r="N28">
        <v>3</v>
      </c>
      <c r="O28">
        <f>N28*J28</f>
        <v>9.69</v>
      </c>
      <c r="P28" s="9"/>
      <c r="Q28" s="9"/>
      <c r="R28" s="11"/>
      <c r="T28" s="9"/>
      <c r="U28" s="9"/>
      <c r="V28" s="9"/>
      <c r="W28" s="9"/>
      <c r="X28" s="9"/>
    </row>
    <row r="29" spans="1:24" x14ac:dyDescent="0.25">
      <c r="G29" t="s">
        <v>32</v>
      </c>
      <c r="H29" t="s">
        <v>28</v>
      </c>
      <c r="J29">
        <v>2.06</v>
      </c>
      <c r="N29">
        <v>0.66</v>
      </c>
      <c r="O29">
        <f t="shared" ref="O29:O47" si="29">N29*J29</f>
        <v>1.3596000000000001</v>
      </c>
      <c r="P29" s="9"/>
      <c r="Q29" s="12"/>
      <c r="R29" s="12"/>
      <c r="T29" s="12"/>
      <c r="U29" s="12"/>
      <c r="V29" s="9"/>
      <c r="W29" s="9"/>
      <c r="X29" s="9"/>
    </row>
    <row r="30" spans="1:24" x14ac:dyDescent="0.25">
      <c r="H30" t="s">
        <v>29</v>
      </c>
      <c r="I30">
        <v>9000000</v>
      </c>
      <c r="J30">
        <v>2.4500000000000002</v>
      </c>
      <c r="N30">
        <v>1.55</v>
      </c>
      <c r="O30">
        <f t="shared" si="29"/>
        <v>3.7975000000000003</v>
      </c>
      <c r="P30" s="9"/>
      <c r="Q30" s="9"/>
      <c r="R30" s="9"/>
      <c r="T30" s="9"/>
      <c r="U30" s="9"/>
      <c r="V30" s="9"/>
      <c r="W30" s="9"/>
      <c r="X30" s="9"/>
    </row>
    <row r="31" spans="1:24" x14ac:dyDescent="0.25">
      <c r="H31" t="s">
        <v>30</v>
      </c>
      <c r="I31">
        <v>540000</v>
      </c>
      <c r="J31">
        <v>2.93</v>
      </c>
      <c r="N31">
        <v>3.4</v>
      </c>
      <c r="O31">
        <f t="shared" si="29"/>
        <v>9.9619999999999997</v>
      </c>
      <c r="P31" s="9"/>
      <c r="Q31" s="9"/>
      <c r="R31" s="9"/>
      <c r="T31" s="9"/>
      <c r="U31" s="9"/>
      <c r="V31" s="9"/>
      <c r="W31" s="9"/>
      <c r="X31" s="9"/>
    </row>
    <row r="32" spans="1:24" x14ac:dyDescent="0.25">
      <c r="H32" t="s">
        <v>31</v>
      </c>
      <c r="I32">
        <v>30000</v>
      </c>
      <c r="J32">
        <v>1.5</v>
      </c>
      <c r="N32">
        <v>0.66</v>
      </c>
      <c r="O32">
        <f t="shared" si="29"/>
        <v>0.99</v>
      </c>
      <c r="P32" s="9"/>
      <c r="Q32" s="9"/>
      <c r="R32" s="10"/>
      <c r="T32" s="10"/>
      <c r="U32" s="10"/>
      <c r="V32" s="9"/>
      <c r="W32" s="9"/>
      <c r="X32" s="9"/>
    </row>
    <row r="33" spans="9:24" x14ac:dyDescent="0.25">
      <c r="I33">
        <f>SUM(I30:I32)</f>
        <v>9570000</v>
      </c>
      <c r="J33">
        <v>3.7</v>
      </c>
      <c r="N33">
        <v>0.96</v>
      </c>
      <c r="O33">
        <f t="shared" si="29"/>
        <v>3.552</v>
      </c>
      <c r="P33" s="9"/>
      <c r="Q33" s="9"/>
      <c r="R33" s="9"/>
      <c r="T33" s="9"/>
      <c r="U33" s="9"/>
      <c r="V33" s="9"/>
      <c r="W33" s="9"/>
      <c r="X33" s="9"/>
    </row>
    <row r="34" spans="9:24" x14ac:dyDescent="0.25">
      <c r="J34">
        <v>0.39</v>
      </c>
      <c r="N34">
        <v>1.5</v>
      </c>
      <c r="O34">
        <f t="shared" si="29"/>
        <v>0.58499999999999996</v>
      </c>
      <c r="P34" s="9"/>
      <c r="Q34" s="9"/>
      <c r="R34" s="9"/>
      <c r="T34" s="9"/>
      <c r="U34" s="9"/>
      <c r="V34" s="9"/>
      <c r="W34" s="9"/>
      <c r="X34" s="9"/>
    </row>
    <row r="35" spans="9:24" x14ac:dyDescent="0.25">
      <c r="J35">
        <v>2.36</v>
      </c>
      <c r="N35">
        <v>3.1</v>
      </c>
      <c r="O35">
        <f t="shared" si="29"/>
        <v>7.3159999999999998</v>
      </c>
      <c r="P35" s="9"/>
      <c r="Q35" s="9"/>
      <c r="R35" s="9"/>
      <c r="T35" s="9"/>
      <c r="U35" s="9"/>
      <c r="V35" s="9"/>
      <c r="W35" s="9"/>
      <c r="X35" s="9"/>
    </row>
    <row r="36" spans="9:24" x14ac:dyDescent="0.25">
      <c r="J36">
        <v>2.5</v>
      </c>
      <c r="N36">
        <v>1.44</v>
      </c>
      <c r="O36">
        <f t="shared" si="29"/>
        <v>3.5999999999999996</v>
      </c>
      <c r="P36" s="9"/>
      <c r="Q36" s="9"/>
      <c r="R36" s="9"/>
      <c r="S36" s="4"/>
      <c r="T36" s="9"/>
      <c r="U36" s="9"/>
      <c r="V36" s="9"/>
      <c r="W36" s="9"/>
      <c r="X36" s="9"/>
    </row>
    <row r="37" spans="9:24" x14ac:dyDescent="0.25">
      <c r="J37">
        <v>1.07</v>
      </c>
      <c r="N37">
        <v>1.5</v>
      </c>
      <c r="O37">
        <f t="shared" si="29"/>
        <v>1.605</v>
      </c>
      <c r="P37" s="9"/>
      <c r="Q37" s="9"/>
      <c r="R37" s="9"/>
      <c r="S37" s="4"/>
      <c r="T37" s="9"/>
      <c r="U37" s="9"/>
      <c r="V37" s="9"/>
      <c r="W37" s="9"/>
      <c r="X37" s="9"/>
    </row>
    <row r="38" spans="9:24" x14ac:dyDescent="0.25">
      <c r="J38">
        <v>3.8</v>
      </c>
      <c r="N38">
        <v>5.8</v>
      </c>
      <c r="O38">
        <f t="shared" si="29"/>
        <v>22.04</v>
      </c>
      <c r="Q38" s="9"/>
      <c r="R38" s="9"/>
    </row>
    <row r="39" spans="9:24" x14ac:dyDescent="0.25">
      <c r="J39">
        <v>2.15</v>
      </c>
      <c r="N39">
        <v>1</v>
      </c>
      <c r="O39">
        <f t="shared" si="29"/>
        <v>2.15</v>
      </c>
      <c r="Q39" s="9"/>
      <c r="R39" s="9"/>
      <c r="T39" s="4"/>
    </row>
    <row r="40" spans="9:24" x14ac:dyDescent="0.25">
      <c r="O40">
        <f>SUM(O28:O39)</f>
        <v>66.647099999999995</v>
      </c>
      <c r="P40" s="9"/>
      <c r="Q40" s="9"/>
      <c r="R40" s="9"/>
      <c r="S40" s="4"/>
    </row>
    <row r="41" spans="9:24" x14ac:dyDescent="0.25">
      <c r="O41">
        <f>O40*10.764</f>
        <v>717.38938439999993</v>
      </c>
    </row>
    <row r="42" spans="9:24" x14ac:dyDescent="0.25">
      <c r="O42">
        <f t="shared" si="29"/>
        <v>0</v>
      </c>
    </row>
    <row r="43" spans="9:24" x14ac:dyDescent="0.25">
      <c r="O43">
        <f t="shared" si="29"/>
        <v>0</v>
      </c>
    </row>
    <row r="44" spans="9:24" x14ac:dyDescent="0.25">
      <c r="O44">
        <f t="shared" si="29"/>
        <v>0</v>
      </c>
    </row>
    <row r="45" spans="9:24" x14ac:dyDescent="0.25">
      <c r="O45">
        <f t="shared" si="29"/>
        <v>0</v>
      </c>
    </row>
    <row r="46" spans="9:24" x14ac:dyDescent="0.25">
      <c r="O46">
        <f t="shared" si="29"/>
        <v>0</v>
      </c>
    </row>
    <row r="47" spans="9:24" x14ac:dyDescent="0.25">
      <c r="O47">
        <f t="shared" si="29"/>
        <v>0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B4" sqref="B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96E3CF-56D2-409A-9685-8D80B5D78B1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1F19A-8E83-4F37-B1EA-0B8D108B4818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99857-8303-40F8-8B15-375BE64D762A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4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4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4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2024-10-08T11:48:20Z</dcterms:modified>
</cp:coreProperties>
</file>