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anjay Vishwanath Kendle - Cosmos\"/>
    </mc:Choice>
  </mc:AlternateContent>
  <xr:revisionPtr revIDLastSave="0" documentId="13_ncr:1_{0A47B1D9-D7E1-40AA-80D1-AEA70263EFE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<sst xmlns="http://schemas.openxmlformats.org/spreadsheetml/2006/main" count="50" uniqueCount="44">
  <si>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</si>
  <si>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</si>
  <si>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</si>
  <si>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</si>
  <si>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</si>
  <si>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</si>
  <si>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</si>
  <si>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</si>
  <si>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</si>
  <si>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</si>
  <si>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</si>
  <si>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</si>
  <si>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</si>
  <si>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</si>
  <si>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</si>
  <si>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</si>
  <si>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</si>
  <si>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</si>
  <si>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</si>
  <si>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</si>
  <si>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</si>
  <si>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</si>
  <si>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</si>
  <si>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</si>
  <si>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</si>
  <si>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</si>
  <si>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</si>
  <si>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</si>
  <si>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</si>
  <si>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</si>
  <si>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</si>
  <si>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</si>
  <si>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</si>
  <si>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</si>
  <si>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</si>
  <si>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</si>
  <si>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</si>
  <si>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</si>
  <si>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</si>
  <si>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</si>
  <si>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Cosmos Bank ( Dombivali (East) Branch )  - Mr. Sanjay Vishwanath Kendle</t>
  </si>
  <si>
    <t>Agree CA</t>
  </si>
  <si>
    <t>Agree BUA</t>
  </si>
  <si>
    <t xml:space="preserve">As per Site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</si>
</sst>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15222-4C44-4F82-BD58-200E3BFD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E55D4-48BB-4936-A8FD-BBCFAD24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439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B9473B-1938-4D57-A8DC-69479D40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45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A63C0-61A7-44E6-9AE4-37978BF0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45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B0957-EED3-40C1-A1AE-6AC426D05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37B6AB-DAC6-4B29-A73E-E1948B1FC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7440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X47" sqref="X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550</v>
      </c>
      <c r="C3" s="44">
        <f>B3*1.2</f>
        <v>660</v>
      </c>
      <c r="D3" s="44">
        <f t="shared" ref="D3:D14" si="2">C3*1.2</f>
        <v>792</v>
      </c>
      <c r="E3" s="45">
        <f t="shared" ref="E3:E14" si="3">R3</f>
        <v>4500000</v>
      </c>
      <c r="F3" s="44">
        <f t="shared" ref="F3:F14" si="4">ROUND((E3/B3),0)</f>
        <v>8182</v>
      </c>
      <c r="G3" s="44">
        <f t="shared" ref="G3:G14" si="5">ROUND((E3/C3),0)</f>
        <v>6818</v>
      </c>
      <c r="H3" s="44">
        <f t="shared" ref="H3:H14" si="6">ROUND((E3/D3),0)</f>
        <v>5682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660</v>
      </c>
      <c r="Q3" s="46">
        <f t="shared" ref="P3:Q14" si="8">P3/1.2</f>
        <v>550</v>
      </c>
      <c r="R3" s="47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450</v>
      </c>
      <c r="C4" s="4">
        <f t="shared" ref="C4:C9" si="11">B4*1.2</f>
        <v>540</v>
      </c>
      <c r="D4" s="4">
        <f t="shared" ref="D4:D9" si="12">C4*1.2</f>
        <v>648</v>
      </c>
      <c r="E4" s="5">
        <f t="shared" ref="E4:E9" si="13">R4</f>
        <v>3900000</v>
      </c>
      <c r="F4" s="9">
        <f t="shared" ref="F4:F9" si="14">ROUND((E4/B4),0)</f>
        <v>8667</v>
      </c>
      <c r="G4" s="9">
        <f t="shared" ref="G4:G9" si="15">ROUND((E4/C4),0)</f>
        <v>7222</v>
      </c>
      <c r="H4" s="9">
        <f t="shared" ref="H4:H9" si="16">ROUND((E4/D4),0)</f>
        <v>6019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450</v>
      </c>
      <c r="R4" s="2">
        <v>3900000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275</v>
      </c>
      <c r="C16" s="4">
        <f>B16*1.2</f>
        <v>330</v>
      </c>
      <c r="D16" s="4">
        <f t="shared" ref="D16:D28" si="34">C16*1.2</f>
        <v>396</v>
      </c>
      <c r="E16" s="5">
        <f t="shared" ref="E16:E28" si="35">R16</f>
        <v>1800000</v>
      </c>
      <c r="F16" s="9">
        <f t="shared" ref="F16:F28" si="36">ROUND((E16/B16),0)</f>
        <v>6545</v>
      </c>
      <c r="G16" s="9">
        <f t="shared" ref="G16:G28" si="37">ROUND((E16/C16),0)</f>
        <v>5455</v>
      </c>
      <c r="H16" s="9">
        <f t="shared" ref="H16:H28" si="38">ROUND((E16/D16),0)</f>
        <v>4545</v>
      </c>
      <c r="I16" s="4" t="e">
        <f>#REF!</f>
        <v>#REF!</v>
      </c>
      <c r="J16" s="4">
        <f t="shared" ref="J16:J28" si="39">S16</f>
        <v>0</v>
      </c>
      <c r="O16">
        <v>0</v>
      </c>
      <c r="P16">
        <v>330</v>
      </c>
      <c r="Q16">
        <f t="shared" ref="P16:Q28" si="40">P16/1.2</f>
        <v>275</v>
      </c>
      <c r="R16" s="2">
        <v>1800000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4200000</v>
      </c>
      <c r="F17" s="9">
        <f t="shared" si="36"/>
        <v>8400</v>
      </c>
      <c r="G17" s="9">
        <f t="shared" si="37"/>
        <v>7000</v>
      </c>
      <c r="H17" s="9">
        <f t="shared" si="38"/>
        <v>5833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500</v>
      </c>
      <c r="R17" s="2">
        <v>4200000</v>
      </c>
    </row>
    <row r="18" spans="1:24" s="46" customFormat="1" x14ac:dyDescent="0.25">
      <c r="A18" s="44">
        <f t="shared" si="32"/>
        <v>0</v>
      </c>
      <c r="B18" s="44">
        <f t="shared" si="33"/>
        <v>770</v>
      </c>
      <c r="C18" s="44">
        <f t="shared" si="41"/>
        <v>924</v>
      </c>
      <c r="D18" s="44">
        <f t="shared" si="34"/>
        <v>1108.8</v>
      </c>
      <c r="E18" s="45">
        <f t="shared" si="35"/>
        <v>9900000</v>
      </c>
      <c r="F18" s="44">
        <f t="shared" si="36"/>
        <v>12857</v>
      </c>
      <c r="G18" s="44">
        <f t="shared" si="37"/>
        <v>10714</v>
      </c>
      <c r="H18" s="44">
        <f t="shared" si="38"/>
        <v>8929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770</v>
      </c>
      <c r="R18" s="47">
        <v>9900000</v>
      </c>
    </row>
    <row r="19" spans="1:24" s="46" customFormat="1" x14ac:dyDescent="0.25">
      <c r="A19" s="44">
        <f t="shared" si="32"/>
        <v>0</v>
      </c>
      <c r="B19" s="44">
        <f t="shared" si="33"/>
        <v>750</v>
      </c>
      <c r="C19" s="44">
        <f t="shared" si="41"/>
        <v>900</v>
      </c>
      <c r="D19" s="44">
        <f t="shared" si="34"/>
        <v>1080</v>
      </c>
      <c r="E19" s="45">
        <f t="shared" si="35"/>
        <v>9900000</v>
      </c>
      <c r="F19" s="44">
        <f t="shared" si="36"/>
        <v>13200</v>
      </c>
      <c r="G19" s="44">
        <f t="shared" si="37"/>
        <v>11000</v>
      </c>
      <c r="H19" s="44">
        <f t="shared" si="38"/>
        <v>9167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750</v>
      </c>
      <c r="R19" s="47">
        <v>9900000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450</v>
      </c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540</v>
      </c>
      <c r="S33" s="10"/>
      <c r="T33" s="10"/>
      <c r="U33" s="17" t="s">
        <v>17</v>
      </c>
      <c r="V33" s="23"/>
      <c r="W33" s="24">
        <f>X33-X34</f>
        <v>42</v>
      </c>
      <c r="X33" s="25">
        <v>2024</v>
      </c>
    </row>
    <row r="34" spans="5:25" ht="15.75" x14ac:dyDescent="0.25">
      <c r="F34" s="7">
        <f>F33/F31</f>
        <v>1.2</v>
      </c>
      <c r="S34" s="10"/>
      <c r="T34" s="10"/>
      <c r="U34" s="17" t="s">
        <v>18</v>
      </c>
      <c r="V34" s="23"/>
      <c r="W34" s="24">
        <f>W35-W33</f>
        <v>18</v>
      </c>
      <c r="X34" s="31">
        <v>1982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63</v>
      </c>
      <c r="X36" s="24"/>
    </row>
    <row r="37" spans="5:25" ht="15.75" x14ac:dyDescent="0.25">
      <c r="U37" s="17"/>
      <c r="V37" s="26"/>
      <c r="W37" s="27">
        <f>W36%</f>
        <v>0.63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1575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925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9925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450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4466250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4019625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3573000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9304.6875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7" sqref="S17"/>
    </sheetView>
  </sheetViews>
  <sheetFormatPr defaultRowHeight="15" x14ac:dyDescent="0.25"/>
  <cols>
    <col min="21" max="21" width="19.5703125" customWidth="1"/>
  </cols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W22" sqref="W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4" sqref="Z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2024-09-28T08:18:31Z</dcterms:modified>
</cp:coreProperties>
</file>