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Mona Mehta\"/>
    </mc:Choice>
  </mc:AlternateContent>
  <xr:revisionPtr revIDLastSave="0" documentId="13_ncr:1_{3BC3B0BE-DFC7-46AD-94F6-2559B3A0796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8" i="4" l="1"/>
  <c r="G31" i="4" s="1"/>
  <c r="G32" i="4" s="1"/>
  <c r="H32" i="4" s="1"/>
  <c r="G29" i="4" l="1"/>
  <c r="H29" i="4" s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<sst xmlns="http://schemas.openxmlformats.org/spreadsheetml/2006/main" count="134" uniqueCount="92">
  <si>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</si>
  <si>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</si>
  <si>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</si>
  <si>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</si>
  <si>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</si>
  <si>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</si>
  <si>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</si>
  <si>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</si>
  <si>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</si>
  <si>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</si>
  <si>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</si>
  <si>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</si>
  <si>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</si>
  <si>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</si>
  <si>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</si>
  <si>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</si>
  <si>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</si>
  <si>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</si>
  <si>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</si>
  <si>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</si>
  <si>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</si>
  <si>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</si>
  <si>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</si>
  <si>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</si>
  <si>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</si>
  <si>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</si>
  <si>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</si>
  <si>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</si>
  <si>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</si>
  <si>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</si>
  <si>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</si>
  <si>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</si>
  <si>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</si>
  <si>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</si>
  <si>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</si>
  <si>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</si>
  <si>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</si>
  <si>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</si>
  <si>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</si>
  <si>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</si>
  <si>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</si>
  <si>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</si>
  <si>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</si>
  <si>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</si>
  <si>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</si>
  <si>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</si>
  <si>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</si>
  <si>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</si>
  <si>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</si>
  <si>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</si>
  <si>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</si>
  <si>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</si>
  <si>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</si>
  <si>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</si>
  <si>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</si>
  <si>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</si>
  <si>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</si>
  <si>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</si>
  <si>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</si>
  <si>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</si>
  <si>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</si>
  <si>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</si>
  <si>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</si>
  <si>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</si>
  <si>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</si>
  <si>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</si>
  <si>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</si>
  <si>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</si>
  <si>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</si>
  <si>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</si>
  <si>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</si>
  <si>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</si>
  <si>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</si>
  <si>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</si>
  <si>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</si>
  <si>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</si>
  <si>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</si>
  <si>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</si>
  <si>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</si>
  <si>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</si>
  <si>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</si>
  <si>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</si>
  <si>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</si>
  <si>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</si>
  <si>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13.09.2024</t>
  </si>
  <si>
    <t>RERA CA</t>
  </si>
  <si>
    <t>BALC</t>
  </si>
  <si>
    <t>TACA</t>
  </si>
  <si>
    <t>IGR-22.07.24</t>
  </si>
  <si>
    <t>IGR-06.06.24</t>
  </si>
  <si>
    <t>IGR-27.05.24</t>
  </si>
  <si>
    <t>IGR-24.05.24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</si>
</sst>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37C9D7-B2C1-462A-ADFE-2C0B09C21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2E1BDD-74E2-49CA-9438-296028DA0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046337-213A-48E6-A19E-B6F79376C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4AE4CA-D471-475A-A994-523E73BE3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9A2AF-572D-442B-A1D1-60A2034B2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36D759-E414-4958-B87B-D7DE9D670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516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D54761-7EFA-45AD-8F5B-C4353A3F6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764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4.285156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28000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25000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25000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28000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676</v>
      </c>
      <c r="D18" s="24"/>
    </row>
    <row r="19" spans="1:5" x14ac:dyDescent="0.25">
      <c r="A19" s="15" t="s">
        <v>73</v>
      </c>
      <c r="B19" s="6"/>
      <c r="C19" s="30">
        <f>C18*C16</f>
        <v>18928000</v>
      </c>
      <c r="D19" s="72"/>
      <c r="E19" s="65"/>
    </row>
    <row r="20" spans="1:5" x14ac:dyDescent="0.25">
      <c r="A20" s="15" t="s">
        <v>24</v>
      </c>
      <c r="C20" s="31">
        <f>C19*98%</f>
        <v>18549440</v>
      </c>
      <c r="D20" s="30"/>
      <c r="E20" s="65"/>
    </row>
    <row r="21" spans="1:5" x14ac:dyDescent="0.25">
      <c r="A21" s="15" t="s">
        <v>25</v>
      </c>
      <c r="C21" s="31">
        <f>C19*80%</f>
        <v>15142400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2028000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39433.333333333336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6" sqref="R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8" width="14.28515625" bestFit="1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676</v>
      </c>
      <c r="C2" s="4">
        <f t="shared" ref="C2:C16" si="1">B2*1.2</f>
        <v>811.19999999999993</v>
      </c>
      <c r="D2" s="4">
        <f t="shared" ref="D2:D16" si="2">C2*1.2</f>
        <v>973.43999999999983</v>
      </c>
      <c r="E2" s="5">
        <f t="shared" ref="E2:E16" si="3">R2</f>
        <v>17414000</v>
      </c>
      <c r="F2" s="4">
        <f t="shared" ref="F2:F15" si="4">ROUND((E2/B2),0)</f>
        <v>25760</v>
      </c>
      <c r="G2" s="4">
        <f t="shared" ref="G2:G15" si="5">ROUND((E2/C2),0)</f>
        <v>21467</v>
      </c>
      <c r="H2" s="4">
        <f t="shared" ref="H2:H15" si="6">ROUND((E2/D2),0)</f>
        <v>17889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676</v>
      </c>
      <c r="R2" s="2">
        <v>17414000</v>
      </c>
      <c r="S2" s="2" t="s">
        <v>88</v>
      </c>
    </row>
    <row r="3" spans="1:19" x14ac:dyDescent="0.25">
      <c r="A3" s="4">
        <v>2</v>
      </c>
      <c r="B3" s="4">
        <f t="shared" si="0"/>
        <v>676</v>
      </c>
      <c r="C3" s="4">
        <f t="shared" si="1"/>
        <v>811.19999999999993</v>
      </c>
      <c r="D3" s="4">
        <f t="shared" si="2"/>
        <v>973.43999999999983</v>
      </c>
      <c r="E3" s="5">
        <f t="shared" si="3"/>
        <v>17679000</v>
      </c>
      <c r="F3" s="4">
        <f t="shared" si="4"/>
        <v>26152</v>
      </c>
      <c r="G3" s="4">
        <f t="shared" si="5"/>
        <v>21794</v>
      </c>
      <c r="H3" s="4">
        <f t="shared" si="6"/>
        <v>18161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676</v>
      </c>
      <c r="R3" s="2">
        <v>17679000</v>
      </c>
      <c r="S3" s="2" t="s">
        <v>89</v>
      </c>
    </row>
    <row r="4" spans="1:19" x14ac:dyDescent="0.25">
      <c r="A4" s="4">
        <v>3</v>
      </c>
      <c r="B4" s="4">
        <f t="shared" si="0"/>
        <v>682</v>
      </c>
      <c r="C4" s="4">
        <f t="shared" si="1"/>
        <v>818.4</v>
      </c>
      <c r="D4" s="4">
        <f t="shared" si="2"/>
        <v>982.07999999999993</v>
      </c>
      <c r="E4" s="5">
        <f t="shared" si="3"/>
        <v>20170000</v>
      </c>
      <c r="F4" s="4">
        <f t="shared" si="4"/>
        <v>29575</v>
      </c>
      <c r="G4" s="4">
        <f t="shared" si="5"/>
        <v>24646</v>
      </c>
      <c r="H4" s="4">
        <f t="shared" si="6"/>
        <v>20538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682</v>
      </c>
      <c r="R4" s="2">
        <v>20170000</v>
      </c>
      <c r="S4" s="2" t="s">
        <v>90</v>
      </c>
    </row>
    <row r="5" spans="1:19" x14ac:dyDescent="0.25">
      <c r="A5" s="4">
        <v>4</v>
      </c>
      <c r="B5" s="4">
        <f t="shared" si="0"/>
        <v>676</v>
      </c>
      <c r="C5" s="4">
        <f t="shared" si="1"/>
        <v>811.19999999999993</v>
      </c>
      <c r="D5" s="4">
        <f t="shared" si="2"/>
        <v>973.43999999999983</v>
      </c>
      <c r="E5" s="5">
        <f t="shared" si="3"/>
        <v>19067600</v>
      </c>
      <c r="F5" s="73">
        <f t="shared" si="4"/>
        <v>28207</v>
      </c>
      <c r="G5" s="73">
        <f t="shared" si="5"/>
        <v>23505</v>
      </c>
      <c r="H5" s="73">
        <f t="shared" si="6"/>
        <v>19588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676</v>
      </c>
      <c r="R5" s="74">
        <v>19067600</v>
      </c>
      <c r="S5" s="74" t="s">
        <v>91</v>
      </c>
    </row>
    <row r="6" spans="1:19" x14ac:dyDescent="0.25">
      <c r="A6" s="4">
        <v>5</v>
      </c>
      <c r="B6" s="4">
        <f t="shared" si="0"/>
        <v>682</v>
      </c>
      <c r="C6" s="4">
        <f t="shared" si="1"/>
        <v>818.4</v>
      </c>
      <c r="D6" s="4">
        <f t="shared" si="2"/>
        <v>982.07999999999993</v>
      </c>
      <c r="E6" s="5">
        <f t="shared" si="3"/>
        <v>18792000</v>
      </c>
      <c r="F6" s="73">
        <f t="shared" si="4"/>
        <v>27554</v>
      </c>
      <c r="G6" s="73">
        <f t="shared" si="5"/>
        <v>22962</v>
      </c>
      <c r="H6" s="73">
        <f t="shared" si="6"/>
        <v>19135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682</v>
      </c>
      <c r="R6" s="74">
        <v>18792000</v>
      </c>
      <c r="S6" s="74" t="s">
        <v>91</v>
      </c>
    </row>
    <row r="7" spans="1:19" x14ac:dyDescent="0.25">
      <c r="A7" s="4">
        <v>6</v>
      </c>
      <c r="B7" s="4">
        <f t="shared" si="0"/>
        <v>662</v>
      </c>
      <c r="C7" s="4">
        <f t="shared" si="1"/>
        <v>794.4</v>
      </c>
      <c r="D7" s="4">
        <f t="shared" si="2"/>
        <v>953.28</v>
      </c>
      <c r="E7" s="5">
        <f t="shared" si="3"/>
        <v>19500000</v>
      </c>
      <c r="F7" s="73">
        <f t="shared" si="4"/>
        <v>29456</v>
      </c>
      <c r="G7" s="73">
        <f t="shared" si="5"/>
        <v>24547</v>
      </c>
      <c r="H7" s="73">
        <f t="shared" si="6"/>
        <v>20456</v>
      </c>
      <c r="I7" s="73">
        <f t="shared" si="7"/>
        <v>0</v>
      </c>
      <c r="J7" s="73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662</v>
      </c>
      <c r="R7" s="74">
        <v>19500000</v>
      </c>
      <c r="S7" s="2"/>
    </row>
    <row r="8" spans="1:19" x14ac:dyDescent="0.25">
      <c r="A8" s="4">
        <v>7</v>
      </c>
      <c r="B8" s="4">
        <f t="shared" si="0"/>
        <v>669</v>
      </c>
      <c r="C8" s="4">
        <f t="shared" si="1"/>
        <v>802.8</v>
      </c>
      <c r="D8" s="4">
        <f t="shared" si="2"/>
        <v>963.3599999999999</v>
      </c>
      <c r="E8" s="5">
        <f t="shared" si="3"/>
        <v>20000000</v>
      </c>
      <c r="F8" s="73">
        <f t="shared" si="4"/>
        <v>29895</v>
      </c>
      <c r="G8" s="73">
        <f t="shared" si="5"/>
        <v>24913</v>
      </c>
      <c r="H8" s="73">
        <f t="shared" si="6"/>
        <v>20761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669</v>
      </c>
      <c r="R8" s="74">
        <v>20000000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85</v>
      </c>
      <c r="G26" s="52">
        <v>643</v>
      </c>
    </row>
    <row r="27" spans="1:19" s="10" customFormat="1" x14ac:dyDescent="0.25">
      <c r="F27" s="52" t="s">
        <v>86</v>
      </c>
      <c r="G27" s="52">
        <v>33</v>
      </c>
    </row>
    <row r="28" spans="1:19" s="10" customFormat="1" x14ac:dyDescent="0.25">
      <c r="C28" s="67" t="s">
        <v>74</v>
      </c>
      <c r="D28" s="67" t="s">
        <v>84</v>
      </c>
      <c r="F28" s="52" t="s">
        <v>87</v>
      </c>
      <c r="G28" s="52">
        <f>SUM(G26:G27)</f>
        <v>676</v>
      </c>
    </row>
    <row r="29" spans="1:19" s="10" customFormat="1" x14ac:dyDescent="0.25">
      <c r="C29" s="67" t="s">
        <v>1</v>
      </c>
      <c r="D29" s="67">
        <v>16036000</v>
      </c>
      <c r="F29" s="52" t="s">
        <v>71</v>
      </c>
      <c r="G29" s="52">
        <f>G28*1.1</f>
        <v>743.6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28000</v>
      </c>
    </row>
    <row r="31" spans="1:19" s="10" customFormat="1" x14ac:dyDescent="0.25">
      <c r="C31" s="70"/>
      <c r="D31" s="70"/>
      <c r="F31" s="70" t="s">
        <v>73</v>
      </c>
      <c r="G31" s="70">
        <f>G28*G30</f>
        <v>18928000</v>
      </c>
      <c r="H31" s="10">
        <f>G31/D29</f>
        <v>1.1803442254926415</v>
      </c>
    </row>
    <row r="32" spans="1:19" s="10" customFormat="1" x14ac:dyDescent="0.25">
      <c r="C32" s="70"/>
      <c r="D32" s="70"/>
      <c r="F32" s="70" t="s">
        <v>24</v>
      </c>
      <c r="G32" s="70">
        <f>G31*98%</f>
        <v>18549440</v>
      </c>
      <c r="H32" s="10">
        <f>G32*0.75</f>
        <v>13912080</v>
      </c>
    </row>
    <row r="33" spans="3:7" s="10" customFormat="1" x14ac:dyDescent="0.25">
      <c r="C33" s="70"/>
      <c r="D33" s="70"/>
      <c r="F33" s="70" t="s">
        <v>25</v>
      </c>
      <c r="G33" s="70">
        <f>G31*80%</f>
        <v>15142400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2024-09-30T04:45:06Z</dcterms:modified>
</cp:coreProperties>
</file>