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ATTATRAY PANDURANG MORE - Janseva\"/>
    </mc:Choice>
  </mc:AlternateContent>
  <xr:revisionPtr revIDLastSave="0" documentId="13_ncr:1_{FD618ECE-9DEE-436F-9C62-04B8C0A037F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7" i="14" l="1"/>
  <c r="T13" i="13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<sst xmlns="http://schemas.openxmlformats.org/spreadsheetml/2006/main" count="49" uniqueCount="43">
  <si>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</si>
  <si>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</si>
  <si>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</si>
  <si>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</si>
  <si>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</si>
  <si>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</si>
  <si>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</si>
  <si>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</si>
  <si>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</si>
  <si>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</si>
  <si>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</si>
  <si>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</si>
  <si>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</si>
  <si>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</si>
  <si>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</si>
  <si>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</si>
  <si>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</si>
  <si>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</si>
  <si>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</si>
  <si>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</si>
  <si>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</si>
  <si>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</si>
  <si>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</si>
  <si>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</si>
  <si>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</si>
  <si>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</si>
  <si>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</si>
  <si>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</si>
  <si>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</si>
  <si>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</si>
  <si>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</si>
  <si>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</si>
  <si>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</si>
  <si>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</si>
  <si>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</si>
  <si>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</si>
  <si>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</si>
  <si>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</si>
  <si>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Janaseva Sahakari Bank (Borivali) LTD ( Virar West )  -  MR DATTATRAY PANDURANG MORE AND DIPIKA DATTATRAY MORE</t>
  </si>
  <si>
    <t>Agree SBUA</t>
  </si>
  <si>
    <t>SBUA</t>
  </si>
  <si>
    <t>rate on SBUA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</si>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</sst>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37</xdr:row>
      <xdr:rowOff>162868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6D067-3545-4367-8A0B-3A87CB75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754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40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1286D-1916-4BCA-8D4D-CBCEC5E1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554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848841-5485-4333-A658-67F2E75E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45</xdr:row>
      <xdr:rowOff>77334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7EE5E4-EE98-4723-BB26-6B08CCF1E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46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7FC02-6B37-43D2-A498-DA692A4E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7592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544107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89BFE-BA08-4AEA-AEC3-B29211576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468907" cy="8402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4" sqref="W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421.66666666666669</v>
      </c>
      <c r="C3" s="45">
        <f>B3*1.2</f>
        <v>506</v>
      </c>
      <c r="D3" s="45">
        <f t="shared" ref="D3:D14" si="2">C3*1.2</f>
        <v>607.19999999999993</v>
      </c>
      <c r="E3" s="46">
        <f t="shared" ref="E3:E14" si="3">R3</f>
        <v>3500000</v>
      </c>
      <c r="F3" s="45">
        <f t="shared" ref="F3:F14" si="4">ROUND((E3/B3),0)</f>
        <v>8300</v>
      </c>
      <c r="G3" s="45">
        <f t="shared" ref="G3:G14" si="5">ROUND((E3/C3),0)</f>
        <v>6917</v>
      </c>
      <c r="H3" s="45">
        <f t="shared" ref="H3:H14" si="6">ROUND((E3/D3),0)</f>
        <v>5764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v>506</v>
      </c>
      <c r="Q3" s="44">
        <f t="shared" ref="P3:Q14" si="8">P3/1.2</f>
        <v>421.66666666666669</v>
      </c>
      <c r="R3" s="47">
        <v>3500000</v>
      </c>
    </row>
    <row r="4" spans="1:20" s="44" customFormat="1" x14ac:dyDescent="0.25">
      <c r="A4" s="45">
        <f t="shared" ref="A4:A9" si="9">N4</f>
        <v>0</v>
      </c>
      <c r="B4" s="45">
        <f t="shared" ref="B4:B9" si="10">Q4</f>
        <v>435.83333333333337</v>
      </c>
      <c r="C4" s="45">
        <f t="shared" ref="C4:C9" si="11">B4*1.2</f>
        <v>523</v>
      </c>
      <c r="D4" s="45">
        <f t="shared" ref="D4:D9" si="12">C4*1.2</f>
        <v>627.6</v>
      </c>
      <c r="E4" s="46">
        <f t="shared" ref="E4:E9" si="13">R4</f>
        <v>3150000</v>
      </c>
      <c r="F4" s="45">
        <f t="shared" ref="F4:F9" si="14">ROUND((E4/B4),0)</f>
        <v>7228</v>
      </c>
      <c r="G4" s="45">
        <f t="shared" ref="G4:G9" si="15">ROUND((E4/C4),0)</f>
        <v>6023</v>
      </c>
      <c r="H4" s="45">
        <f t="shared" ref="H4:H9" si="16">ROUND((E4/D4),0)</f>
        <v>5019</v>
      </c>
      <c r="I4" s="45" t="e">
        <f>#REF!</f>
        <v>#REF!</v>
      </c>
      <c r="J4" s="45">
        <f t="shared" ref="J4:J9" si="17">S4</f>
        <v>0</v>
      </c>
      <c r="O4" s="44">
        <v>0</v>
      </c>
      <c r="P4" s="44">
        <v>523</v>
      </c>
      <c r="Q4" s="44">
        <f t="shared" ref="Q4:Q9" si="18">P4/1.2</f>
        <v>435.83333333333337</v>
      </c>
      <c r="R4" s="47">
        <v>3150000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490</v>
      </c>
      <c r="C16" s="4">
        <f>B16*1.2</f>
        <v>588</v>
      </c>
      <c r="D16" s="4">
        <f t="shared" ref="D16:D28" si="34">C16*1.2</f>
        <v>705.6</v>
      </c>
      <c r="E16" s="5">
        <f t="shared" ref="E16:E28" si="35">R16</f>
        <v>3500000</v>
      </c>
      <c r="F16" s="9">
        <f t="shared" ref="F16:F28" si="36">ROUND((E16/B16),0)</f>
        <v>7143</v>
      </c>
      <c r="G16" s="9">
        <f t="shared" ref="G16:G28" si="37">ROUND((E16/C16),0)</f>
        <v>5952</v>
      </c>
      <c r="H16" s="9">
        <f t="shared" ref="H16:H28" si="38">ROUND((E16/D16),0)</f>
        <v>4960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490</v>
      </c>
      <c r="R16" s="2">
        <v>3500000</v>
      </c>
    </row>
    <row r="17" spans="1:24" s="44" customFormat="1" x14ac:dyDescent="0.25">
      <c r="A17" s="45">
        <f t="shared" si="32"/>
        <v>0</v>
      </c>
      <c r="B17" s="45">
        <f t="shared" si="33"/>
        <v>450</v>
      </c>
      <c r="C17" s="45">
        <f t="shared" ref="C17:C28" si="41">B17*1.2</f>
        <v>540</v>
      </c>
      <c r="D17" s="45">
        <f t="shared" si="34"/>
        <v>648</v>
      </c>
      <c r="E17" s="46">
        <f t="shared" si="35"/>
        <v>4200000</v>
      </c>
      <c r="F17" s="45">
        <f t="shared" si="36"/>
        <v>9333</v>
      </c>
      <c r="G17" s="45">
        <f t="shared" si="37"/>
        <v>7778</v>
      </c>
      <c r="H17" s="45">
        <f t="shared" si="38"/>
        <v>6481</v>
      </c>
      <c r="I17" s="45" t="e">
        <f>#REF!</f>
        <v>#REF!</v>
      </c>
      <c r="J17" s="45">
        <f t="shared" si="39"/>
        <v>0</v>
      </c>
      <c r="O17" s="44">
        <v>0</v>
      </c>
      <c r="P17" s="44">
        <f t="shared" si="40"/>
        <v>0</v>
      </c>
      <c r="Q17" s="44">
        <v>450</v>
      </c>
      <c r="R17" s="47">
        <v>4200000</v>
      </c>
    </row>
    <row r="18" spans="1:24" x14ac:dyDescent="0.25">
      <c r="A18" s="4">
        <f t="shared" si="32"/>
        <v>0</v>
      </c>
      <c r="B18" s="4">
        <f t="shared" si="33"/>
        <v>441</v>
      </c>
      <c r="C18" s="4">
        <f t="shared" si="41"/>
        <v>529.19999999999993</v>
      </c>
      <c r="D18" s="4">
        <f t="shared" si="34"/>
        <v>635.03999999999985</v>
      </c>
      <c r="E18" s="5">
        <f t="shared" si="35"/>
        <v>3500000</v>
      </c>
      <c r="F18" s="9">
        <f t="shared" si="36"/>
        <v>7937</v>
      </c>
      <c r="G18" s="9">
        <f t="shared" si="37"/>
        <v>6614</v>
      </c>
      <c r="H18" s="9">
        <f t="shared" si="38"/>
        <v>5511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441</v>
      </c>
      <c r="R18" s="2">
        <v>3500000</v>
      </c>
    </row>
    <row r="19" spans="1:24" x14ac:dyDescent="0.25">
      <c r="A19" s="4">
        <f t="shared" si="32"/>
        <v>0</v>
      </c>
      <c r="B19" s="4">
        <f t="shared" si="33"/>
        <v>430</v>
      </c>
      <c r="C19" s="4">
        <f t="shared" si="41"/>
        <v>516</v>
      </c>
      <c r="D19" s="4">
        <f t="shared" si="34"/>
        <v>619.19999999999993</v>
      </c>
      <c r="E19" s="5">
        <f t="shared" si="35"/>
        <v>3300000</v>
      </c>
      <c r="F19" s="9">
        <f t="shared" si="36"/>
        <v>7674</v>
      </c>
      <c r="G19" s="9">
        <f t="shared" si="37"/>
        <v>6395</v>
      </c>
      <c r="H19" s="9">
        <f t="shared" si="38"/>
        <v>5329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430</v>
      </c>
      <c r="R19" s="2">
        <v>3300000</v>
      </c>
    </row>
    <row r="20" spans="1:24" x14ac:dyDescent="0.25">
      <c r="A20" s="4">
        <f t="shared" si="32"/>
        <v>0</v>
      </c>
      <c r="B20" s="4">
        <f t="shared" si="33"/>
        <v>710</v>
      </c>
      <c r="C20" s="4">
        <f t="shared" si="41"/>
        <v>852</v>
      </c>
      <c r="D20" s="4">
        <f t="shared" si="34"/>
        <v>1022.4</v>
      </c>
      <c r="E20" s="5">
        <f t="shared" si="35"/>
        <v>4500000</v>
      </c>
      <c r="F20" s="9">
        <f t="shared" si="36"/>
        <v>6338</v>
      </c>
      <c r="G20" s="9">
        <f t="shared" si="37"/>
        <v>5282</v>
      </c>
      <c r="H20" s="9">
        <f t="shared" si="38"/>
        <v>4401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710</v>
      </c>
      <c r="R20" s="2">
        <v>4500000</v>
      </c>
    </row>
    <row r="21" spans="1:24" x14ac:dyDescent="0.25">
      <c r="A21" s="4">
        <f t="shared" si="32"/>
        <v>0</v>
      </c>
      <c r="B21" s="4">
        <f t="shared" si="33"/>
        <v>550</v>
      </c>
      <c r="C21" s="4">
        <f t="shared" si="41"/>
        <v>660</v>
      </c>
      <c r="D21" s="4">
        <f t="shared" si="34"/>
        <v>792</v>
      </c>
      <c r="E21" s="5">
        <f t="shared" si="35"/>
        <v>5000000</v>
      </c>
      <c r="F21" s="9">
        <f t="shared" si="36"/>
        <v>9091</v>
      </c>
      <c r="G21" s="9">
        <f t="shared" si="37"/>
        <v>7576</v>
      </c>
      <c r="H21" s="9">
        <f t="shared" si="38"/>
        <v>6313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550</v>
      </c>
      <c r="R21" s="2">
        <v>5000000</v>
      </c>
    </row>
    <row r="22" spans="1:24" x14ac:dyDescent="0.25">
      <c r="A22" s="4">
        <f t="shared" ref="A22:A24" si="42">N22</f>
        <v>0</v>
      </c>
      <c r="B22" s="4">
        <f t="shared" ref="B22:B24" si="43">Q22</f>
        <v>300</v>
      </c>
      <c r="C22" s="4">
        <f t="shared" ref="C22:C24" si="44">B22*1.2</f>
        <v>360</v>
      </c>
      <c r="D22" s="4">
        <f t="shared" ref="D22:D24" si="45">C22*1.2</f>
        <v>432</v>
      </c>
      <c r="E22" s="5">
        <f t="shared" ref="E22:E24" si="46">R22</f>
        <v>2100000</v>
      </c>
      <c r="F22" s="9">
        <f t="shared" ref="F22:F24" si="47">ROUND((E22/B22),0)</f>
        <v>7000</v>
      </c>
      <c r="G22" s="9">
        <f t="shared" ref="G22:G24" si="48">ROUND((E22/C22),0)</f>
        <v>5833</v>
      </c>
      <c r="H22" s="9">
        <f t="shared" ref="H22:H24" si="49">ROUND((E22/D22),0)</f>
        <v>4861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300</v>
      </c>
      <c r="R22" s="2">
        <v>2100000</v>
      </c>
    </row>
    <row r="23" spans="1:24" x14ac:dyDescent="0.25">
      <c r="A23" s="4">
        <f t="shared" si="42"/>
        <v>0</v>
      </c>
      <c r="B23" s="4">
        <f t="shared" si="43"/>
        <v>390</v>
      </c>
      <c r="C23" s="4">
        <f t="shared" si="44"/>
        <v>468</v>
      </c>
      <c r="D23" s="4">
        <f t="shared" si="45"/>
        <v>561.6</v>
      </c>
      <c r="E23" s="5">
        <f t="shared" si="46"/>
        <v>3500000</v>
      </c>
      <c r="F23" s="9">
        <f t="shared" si="47"/>
        <v>8974</v>
      </c>
      <c r="G23" s="9">
        <f t="shared" si="48"/>
        <v>7479</v>
      </c>
      <c r="H23" s="9">
        <f t="shared" si="49"/>
        <v>6232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390</v>
      </c>
      <c r="R23" s="2">
        <v>3500000</v>
      </c>
    </row>
    <row r="24" spans="1:24" s="44" customFormat="1" x14ac:dyDescent="0.25">
      <c r="A24" s="45">
        <f t="shared" si="42"/>
        <v>0</v>
      </c>
      <c r="B24" s="45">
        <f t="shared" si="43"/>
        <v>400</v>
      </c>
      <c r="C24" s="45">
        <f t="shared" si="44"/>
        <v>480</v>
      </c>
      <c r="D24" s="45">
        <f t="shared" si="45"/>
        <v>576</v>
      </c>
      <c r="E24" s="46">
        <f t="shared" si="46"/>
        <v>4000000</v>
      </c>
      <c r="F24" s="45">
        <f t="shared" si="47"/>
        <v>10000</v>
      </c>
      <c r="G24" s="45">
        <f t="shared" si="48"/>
        <v>8333</v>
      </c>
      <c r="H24" s="45">
        <f t="shared" si="49"/>
        <v>6944</v>
      </c>
      <c r="I24" s="45" t="e">
        <f>#REF!</f>
        <v>#REF!</v>
      </c>
      <c r="J24" s="45">
        <f t="shared" si="50"/>
        <v>0</v>
      </c>
      <c r="O24" s="44">
        <v>0</v>
      </c>
      <c r="P24" s="44">
        <f t="shared" si="51"/>
        <v>0</v>
      </c>
      <c r="Q24" s="44">
        <v>400</v>
      </c>
      <c r="R24" s="47">
        <v>4000000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  <c r="U28" s="44"/>
    </row>
    <row r="29" spans="1:24" ht="15.75" x14ac:dyDescent="0.25">
      <c r="U29" s="17" t="s">
        <v>13</v>
      </c>
      <c r="V29" s="18"/>
      <c r="W29" s="19">
        <v>6300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31.6</v>
      </c>
      <c r="G31">
        <f>F31*10.764</f>
        <v>340.14240000000001</v>
      </c>
      <c r="S31" s="10"/>
      <c r="T31" s="10"/>
      <c r="U31" s="17" t="s">
        <v>15</v>
      </c>
      <c r="V31" s="18"/>
      <c r="W31" s="19">
        <f>W29-W30</f>
        <v>3800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43</v>
      </c>
      <c r="X34" s="31">
        <v>2007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65.25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15:25" ht="15.75" x14ac:dyDescent="0.25">
      <c r="U37" s="17"/>
      <c r="V37" s="26"/>
      <c r="W37" s="27">
        <f>W36%</f>
        <v>0.255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3800</v>
      </c>
      <c r="X40" s="22"/>
    </row>
    <row r="41" spans="15:25" ht="15.75" x14ac:dyDescent="0.25">
      <c r="Q41" s="44"/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5662.5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40</v>
      </c>
      <c r="V44" s="30"/>
      <c r="W44" s="25">
        <v>340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1925250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1732725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1540200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4010.9375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3:T44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47.03</v>
      </c>
      <c r="T13">
        <f>S13*10.764</f>
        <v>506.23091999999997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7:T17"/>
  <sheetViews>
    <sheetView topLeftCell="A6" workbookViewId="0">
      <selection activeCell="T18" sqref="T18"/>
    </sheetView>
  </sheetViews>
  <sheetFormatPr defaultRowHeight="15" x14ac:dyDescent="0.25"/>
  <sheetData>
    <row r="17" spans="19:20" x14ac:dyDescent="0.25">
      <c r="S17">
        <v>48.6</v>
      </c>
      <c r="T17">
        <f>S17*10.764</f>
        <v>523.13040000000001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4" sqref="S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8" sqref="Y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2024-09-28T06:15:06Z</dcterms:modified>
</cp:coreProperties>
</file>