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1" l="1"/>
  <c r="O10" i="1" l="1"/>
  <c r="O8" i="1"/>
  <c r="G14" i="1"/>
  <c r="G15" i="1"/>
  <c r="G16" i="1"/>
  <c r="F14" i="1"/>
  <c r="F15" i="1"/>
  <c r="F16" i="1"/>
  <c r="D14" i="1"/>
  <c r="O20" i="1" l="1"/>
  <c r="O19" i="1"/>
  <c r="O18" i="1"/>
  <c r="O17" i="1"/>
  <c r="D18" i="1"/>
  <c r="D19" i="1"/>
  <c r="D20" i="1"/>
  <c r="D17" i="1"/>
  <c r="F30" i="1" l="1"/>
  <c r="F29" i="1"/>
  <c r="F27" i="1"/>
  <c r="D36" i="1"/>
  <c r="D30" i="1"/>
  <c r="D24" i="1"/>
  <c r="D25" i="1"/>
  <c r="D26" i="1"/>
  <c r="D27" i="1"/>
  <c r="D28" i="1"/>
  <c r="D29" i="1"/>
  <c r="D32" i="1"/>
  <c r="D34" i="1"/>
  <c r="D35" i="1"/>
  <c r="D23" i="1"/>
  <c r="G13" i="1" l="1"/>
  <c r="K3" i="1"/>
  <c r="J3" i="1"/>
  <c r="J2" i="1"/>
  <c r="O9" i="1"/>
  <c r="O6" i="1"/>
  <c r="O4" i="1"/>
  <c r="O3" i="1"/>
  <c r="O12" i="1" s="1"/>
  <c r="O11" i="1" l="1"/>
  <c r="O13" i="1"/>
  <c r="O16" i="1" s="1"/>
  <c r="B5" i="1" l="1"/>
</calcChain>
</file>

<file path=xl/sharedStrings.xml><?xml version="1.0" encoding="utf-8"?>
<sst xmlns="http://schemas.openxmlformats.org/spreadsheetml/2006/main" count="25" uniqueCount="23">
  <si>
    <t>BU</t>
  </si>
  <si>
    <t>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</si>
  <si>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</si>
  <si>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</si>
  <si>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</si>
  <si>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</si>
  <si>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</si>
  <si>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</si>
  <si>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</si>
  <si>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</si>
  <si>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</si>
  <si>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</si>
  <si>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</si>
  <si>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</si>
  <si>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</si>
  <si>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</si>
  <si>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</si>
  <si>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</si>
  <si>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</si>
  <si>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IGR</t>
  </si>
  <si>
    <t>24.08.2023</t>
  </si>
  <si>
    <t>Value</t>
  </si>
  <si>
    <t>ROB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</si>
</sst>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1" xfId="0" applyFont="1" applyBorder="1"/>
    <xf numFmtId="43" fontId="4" fillId="0" borderId="1" xfId="1" applyFont="1" applyFill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10" fontId="4" fillId="0" borderId="1" xfId="0" applyNumberFormat="1" applyFont="1" applyBorder="1"/>
    <xf numFmtId="0" fontId="3" fillId="2" borderId="1" xfId="0" applyFont="1" applyFill="1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3" fillId="0" borderId="1" xfId="0" applyFont="1" applyFill="1" applyBorder="1"/>
    <xf numFmtId="43" fontId="4" fillId="0" borderId="1" xfId="0" applyNumberFormat="1" applyFont="1" applyFill="1" applyBorder="1"/>
    <xf numFmtId="0" fontId="4" fillId="0" borderId="1" xfId="0" applyFont="1" applyFill="1" applyBorder="1"/>
    <xf numFmtId="0" fontId="2" fillId="0" borderId="0" xfId="0" applyFont="1"/>
    <xf numFmtId="0" fontId="0" fillId="3" borderId="0" xfId="0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28</xdr:row>
      <xdr:rowOff>86481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5420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287832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18232" cy="7325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402148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32548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545043</xdr:colOff>
      <xdr:row>38</xdr:row>
      <xdr:rowOff>48642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75443" cy="7287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344990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75390" cy="729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"/>
  <sheetViews>
    <sheetView tabSelected="1" workbookViewId="0">
      <selection activeCell="D17" sqref="D17"/>
    </sheetView>
  </sheetViews>
  <sheetFormatPr defaultRowHeight="15" x14ac:dyDescent="0.25"/>
  <cols>
    <col min="14" max="14" width="19.5703125" bestFit="1" customWidth="1"/>
    <col min="15" max="15" width="12.140625" bestFit="1" customWidth="1"/>
  </cols>
  <sheetData>
    <row r="1" spans="2:16" ht="16.5" x14ac:dyDescent="0.3">
      <c r="J1">
        <v>26620</v>
      </c>
      <c r="K1">
        <v>2024</v>
      </c>
      <c r="N1" s="1" t="s">
        <v>2</v>
      </c>
      <c r="O1" s="2">
        <v>6000</v>
      </c>
    </row>
    <row r="2" spans="2:16" ht="82.5" x14ac:dyDescent="0.3">
      <c r="B2" t="s">
        <v>0</v>
      </c>
      <c r="C2">
        <v>952</v>
      </c>
      <c r="J2">
        <f>J1/100*105</f>
        <v>27951</v>
      </c>
      <c r="K2">
        <v>2005</v>
      </c>
      <c r="N2" s="3" t="s">
        <v>3</v>
      </c>
      <c r="O2" s="2">
        <v>2600</v>
      </c>
    </row>
    <row r="3" spans="2:16" ht="16.5" x14ac:dyDescent="0.3">
      <c r="J3">
        <f>J2/10.764</f>
        <v>2596.711259754738</v>
      </c>
      <c r="K3">
        <f>K1-K2</f>
        <v>19</v>
      </c>
      <c r="N3" s="1" t="s">
        <v>4</v>
      </c>
      <c r="O3" s="2">
        <f>O1-O2</f>
        <v>3400</v>
      </c>
    </row>
    <row r="4" spans="2:16" ht="16.5" x14ac:dyDescent="0.3">
      <c r="B4">
        <v>88.47</v>
      </c>
      <c r="N4" s="1" t="s">
        <v>5</v>
      </c>
      <c r="O4" s="2">
        <f>O2*1</f>
        <v>2600</v>
      </c>
    </row>
    <row r="5" spans="2:16" ht="16.5" x14ac:dyDescent="0.3">
      <c r="B5">
        <f>B4*10.764</f>
        <v>952.29107999999997</v>
      </c>
      <c r="N5" s="1" t="s">
        <v>6</v>
      </c>
      <c r="O5" s="4">
        <v>19</v>
      </c>
    </row>
    <row r="6" spans="2:16" ht="16.5" x14ac:dyDescent="0.3">
      <c r="N6" s="1" t="s">
        <v>7</v>
      </c>
      <c r="O6" s="4">
        <f>O7-O5</f>
        <v>41</v>
      </c>
    </row>
    <row r="7" spans="2:16" ht="16.5" x14ac:dyDescent="0.3">
      <c r="N7" s="1" t="s">
        <v>8</v>
      </c>
      <c r="O7" s="4">
        <v>60</v>
      </c>
    </row>
    <row r="8" spans="2:16" ht="49.5" x14ac:dyDescent="0.3">
      <c r="B8" t="s">
        <v>1</v>
      </c>
      <c r="C8">
        <v>2005</v>
      </c>
      <c r="N8" s="3" t="s">
        <v>9</v>
      </c>
      <c r="O8" s="4">
        <f>90*O5/O7</f>
        <v>28.5</v>
      </c>
    </row>
    <row r="9" spans="2:16" ht="16.5" x14ac:dyDescent="0.3">
      <c r="N9" s="1"/>
      <c r="O9" s="5">
        <f>O8%</f>
        <v>0.28499999999999998</v>
      </c>
    </row>
    <row r="10" spans="2:16" ht="16.5" x14ac:dyDescent="0.3">
      <c r="N10" s="1" t="s">
        <v>10</v>
      </c>
      <c r="O10" s="2">
        <f>O4*O9</f>
        <v>740.99999999999989</v>
      </c>
    </row>
    <row r="11" spans="2:16" ht="16.5" x14ac:dyDescent="0.3">
      <c r="N11" s="1" t="s">
        <v>11</v>
      </c>
      <c r="O11" s="2">
        <f>O4-O10</f>
        <v>1859</v>
      </c>
    </row>
    <row r="12" spans="2:16" ht="16.5" x14ac:dyDescent="0.3">
      <c r="B12" t="s">
        <v>19</v>
      </c>
      <c r="D12" t="s">
        <v>0</v>
      </c>
      <c r="E12" t="s">
        <v>21</v>
      </c>
      <c r="F12" t="s">
        <v>22</v>
      </c>
      <c r="N12" s="1" t="s">
        <v>4</v>
      </c>
      <c r="O12" s="2">
        <f>O3</f>
        <v>3400</v>
      </c>
    </row>
    <row r="13" spans="2:16" ht="16.5" x14ac:dyDescent="0.3">
      <c r="B13" t="s">
        <v>20</v>
      </c>
      <c r="D13">
        <v>952</v>
      </c>
      <c r="E13">
        <v>4900000</v>
      </c>
      <c r="F13">
        <f>E13/D13</f>
        <v>5147.0588235294117</v>
      </c>
      <c r="G13" s="12">
        <f>F13/100*105</f>
        <v>5404.411764705882</v>
      </c>
      <c r="N13" s="1" t="s">
        <v>12</v>
      </c>
      <c r="O13" s="2">
        <f>O12+O11</f>
        <v>5259</v>
      </c>
      <c r="P13" s="14"/>
    </row>
    <row r="14" spans="2:16" ht="16.5" x14ac:dyDescent="0.3">
      <c r="B14">
        <v>2024</v>
      </c>
      <c r="D14">
        <f>129.92*10.764</f>
        <v>1398.4588799999997</v>
      </c>
      <c r="E14">
        <v>6400000</v>
      </c>
      <c r="F14">
        <f t="shared" ref="F14:F16" si="0">E14/D14</f>
        <v>4576.466345581789</v>
      </c>
      <c r="G14" s="12">
        <f>F14/100*105</f>
        <v>4805.2896628608787</v>
      </c>
      <c r="N14" s="1"/>
      <c r="O14" s="4"/>
    </row>
    <row r="15" spans="2:16" ht="16.5" x14ac:dyDescent="0.3">
      <c r="F15" t="e">
        <f t="shared" si="0"/>
        <v>#DIV/0!</v>
      </c>
      <c r="G15" s="12" t="e">
        <f t="shared" ref="G15:G16" si="1">F15/100*105</f>
        <v>#DIV/0!</v>
      </c>
      <c r="N15" s="6" t="s">
        <v>13</v>
      </c>
      <c r="O15" s="7">
        <v>952</v>
      </c>
    </row>
    <row r="16" spans="2:16" ht="16.5" x14ac:dyDescent="0.3">
      <c r="F16" t="e">
        <f t="shared" si="0"/>
        <v>#DIV/0!</v>
      </c>
      <c r="G16" s="12" t="e">
        <f t="shared" si="1"/>
        <v>#DIV/0!</v>
      </c>
      <c r="N16" s="6" t="s">
        <v>14</v>
      </c>
      <c r="O16" s="8">
        <f>O13*O15</f>
        <v>5006568</v>
      </c>
    </row>
    <row r="17" spans="2:15" ht="16.5" x14ac:dyDescent="0.3">
      <c r="B17">
        <v>700</v>
      </c>
      <c r="C17">
        <v>4000000</v>
      </c>
      <c r="D17">
        <f>C17/B17</f>
        <v>5714.2857142857147</v>
      </c>
      <c r="N17" s="9" t="s">
        <v>15</v>
      </c>
      <c r="O17" s="10">
        <f>O16*90%</f>
        <v>4505911.2</v>
      </c>
    </row>
    <row r="18" spans="2:15" ht="16.5" x14ac:dyDescent="0.3">
      <c r="B18">
        <v>780</v>
      </c>
      <c r="C18">
        <v>6000000</v>
      </c>
      <c r="D18">
        <f t="shared" ref="D18:D20" si="2">C18/B18</f>
        <v>7692.3076923076924</v>
      </c>
      <c r="N18" s="9" t="s">
        <v>16</v>
      </c>
      <c r="O18" s="10">
        <f>O16*80%</f>
        <v>4005254.4000000004</v>
      </c>
    </row>
    <row r="19" spans="2:15" ht="16.5" x14ac:dyDescent="0.3">
      <c r="B19">
        <v>1200</v>
      </c>
      <c r="C19">
        <v>6500000</v>
      </c>
      <c r="D19">
        <f t="shared" si="2"/>
        <v>5416.666666666667</v>
      </c>
      <c r="N19" s="9" t="s">
        <v>17</v>
      </c>
      <c r="O19" s="10">
        <f>O15*O2</f>
        <v>2475200</v>
      </c>
    </row>
    <row r="20" spans="2:15" ht="16.5" x14ac:dyDescent="0.3">
      <c r="B20">
        <v>1250</v>
      </c>
      <c r="C20">
        <v>8000000</v>
      </c>
      <c r="D20">
        <f t="shared" si="2"/>
        <v>6400</v>
      </c>
      <c r="N20" s="11" t="s">
        <v>18</v>
      </c>
      <c r="O20" s="10">
        <f>O16*0.025/12</f>
        <v>10430.35</v>
      </c>
    </row>
    <row r="23" spans="2:15" x14ac:dyDescent="0.25">
      <c r="B23">
        <v>10.78</v>
      </c>
      <c r="C23">
        <v>23.56</v>
      </c>
      <c r="D23">
        <f>C23*B23</f>
        <v>253.97679999999997</v>
      </c>
    </row>
    <row r="24" spans="2:15" x14ac:dyDescent="0.25">
      <c r="B24">
        <v>7.79</v>
      </c>
      <c r="C24">
        <v>12.05</v>
      </c>
      <c r="D24">
        <f t="shared" ref="D24:D35" si="3">C24*B24</f>
        <v>93.869500000000002</v>
      </c>
      <c r="F24">
        <v>686</v>
      </c>
    </row>
    <row r="25" spans="2:15" x14ac:dyDescent="0.25">
      <c r="B25">
        <v>9.9499999999999993</v>
      </c>
      <c r="C25">
        <v>12.15</v>
      </c>
      <c r="D25">
        <f t="shared" si="3"/>
        <v>120.8925</v>
      </c>
      <c r="F25">
        <v>27</v>
      </c>
    </row>
    <row r="26" spans="2:15" x14ac:dyDescent="0.25">
      <c r="B26">
        <v>4.74</v>
      </c>
      <c r="C26">
        <v>5.76</v>
      </c>
      <c r="D26">
        <f t="shared" si="3"/>
        <v>27.302399999999999</v>
      </c>
      <c r="F26">
        <v>38</v>
      </c>
    </row>
    <row r="27" spans="2:15" x14ac:dyDescent="0.25">
      <c r="B27">
        <v>3.52</v>
      </c>
      <c r="C27">
        <v>4.76</v>
      </c>
      <c r="D27">
        <f t="shared" si="3"/>
        <v>16.755199999999999</v>
      </c>
      <c r="F27">
        <f>SUM(F24:F26)</f>
        <v>751</v>
      </c>
    </row>
    <row r="28" spans="2:15" x14ac:dyDescent="0.25">
      <c r="B28">
        <v>14.73</v>
      </c>
      <c r="C28">
        <v>9.69</v>
      </c>
      <c r="D28">
        <f t="shared" si="3"/>
        <v>142.7337</v>
      </c>
    </row>
    <row r="29" spans="2:15" x14ac:dyDescent="0.25">
      <c r="B29">
        <v>4.59</v>
      </c>
      <c r="C29">
        <v>6.73</v>
      </c>
      <c r="D29">
        <f t="shared" si="3"/>
        <v>30.890700000000002</v>
      </c>
      <c r="F29" s="12">
        <f>F27*1.2</f>
        <v>901.19999999999993</v>
      </c>
    </row>
    <row r="30" spans="2:15" x14ac:dyDescent="0.25">
      <c r="D30" s="13">
        <f>SUM(D23:D29)</f>
        <v>686.42079999999999</v>
      </c>
      <c r="F30">
        <f>F29*1.2</f>
        <v>1081.4399999999998</v>
      </c>
    </row>
    <row r="32" spans="2:15" x14ac:dyDescent="0.25">
      <c r="B32">
        <v>3.66</v>
      </c>
      <c r="C32">
        <v>7.36</v>
      </c>
      <c r="D32" s="13">
        <f t="shared" si="3"/>
        <v>26.937600000000003</v>
      </c>
    </row>
    <row r="34" spans="2:4" x14ac:dyDescent="0.25">
      <c r="B34">
        <v>1.82</v>
      </c>
      <c r="C34">
        <v>10.84</v>
      </c>
      <c r="D34">
        <f t="shared" si="3"/>
        <v>19.7288</v>
      </c>
    </row>
    <row r="35" spans="2:4" x14ac:dyDescent="0.25">
      <c r="B35">
        <v>1.83</v>
      </c>
      <c r="C35">
        <v>9.85</v>
      </c>
      <c r="D35">
        <f t="shared" si="3"/>
        <v>18.025500000000001</v>
      </c>
    </row>
    <row r="36" spans="2:4" x14ac:dyDescent="0.25">
      <c r="D36" s="13">
        <f>SUM(D34:D35)</f>
        <v>37.754300000000001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2024-09-27T08:24:45Z</dcterms:modified>
</cp:coreProperties>
</file>