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rakash Govind Kavathekar - UBI\"/>
    </mc:Choice>
  </mc:AlternateContent>
  <xr:revisionPtr revIDLastSave="0" documentId="13_ncr:1_{A2BBB7A5-DAE3-49E9-B484-495B87088B4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Z13" i="18" l="1"/>
  <c r="T21" i="17"/>
  <c r="W31" i="4" l="1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<sst xmlns="http://schemas.openxmlformats.org/spreadsheetml/2006/main" count="49" uniqueCount="43">
  <si>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</si>
  <si>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</si>
  <si>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</si>
  <si>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</si>
  <si>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</si>
  <si>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</si>
  <si>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</si>
  <si>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</si>
  <si>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</si>
  <si>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</si>
  <si>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</si>
  <si>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</si>
  <si>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</si>
  <si>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</si>
  <si>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</si>
  <si>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</si>
  <si>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</si>
  <si>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</si>
  <si>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</si>
  <si>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</si>
  <si>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</si>
  <si>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</si>
  <si>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</si>
  <si>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</si>
  <si>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</si>
  <si>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</si>
  <si>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</si>
  <si>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</si>
  <si>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</si>
  <si>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</si>
  <si>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</si>
  <si>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</si>
  <si>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</si>
  <si>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</si>
  <si>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</si>
  <si>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</si>
  <si>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</si>
  <si>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</si>
  <si>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</si>
  <si>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</si>
  <si>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OC</t>
  </si>
  <si>
    <t>Agree CA</t>
  </si>
  <si>
    <t>Union Bank of India ( RLP Vashi )  - Shri Prakash Govind Kavathekar And Sulbha Prakash Kavathekar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</si>
</sst>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39</xdr:row>
      <xdr:rowOff>67657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EBCE4-A798-4EAF-AE2C-E840EEC8A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039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43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EFBA9-8D78-46A3-AE9B-25886BE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049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2EC14-9F91-4DCD-84D3-C5F9F812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6325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38</xdr:row>
      <xdr:rowOff>29516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EEF90-735F-4E75-8665-B0B2DDD6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6744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40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A32DF-0188-48E9-9BA2-31576D31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6449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7DCE4-B5F4-4F22-A297-0653F581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601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F3530-0A43-439F-AC1A-13BAB2F2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744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362936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DE6A0-1E3F-440D-B924-661F08A1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68536" cy="90404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534410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6A9D9-9EC5-4F28-95F5-588397F1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40010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D22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487</v>
      </c>
      <c r="C3" s="4">
        <f>B3*1.2</f>
        <v>584.4</v>
      </c>
      <c r="D3" s="4">
        <f t="shared" ref="D3:D14" si="2">C3*1.2</f>
        <v>701.28</v>
      </c>
      <c r="E3" s="5">
        <f t="shared" ref="E3:E14" si="3">R3</f>
        <v>8000000</v>
      </c>
      <c r="F3" s="9">
        <f t="shared" ref="F3:F14" si="4">ROUND((E3/B3),0)</f>
        <v>16427</v>
      </c>
      <c r="G3" s="9">
        <f t="shared" ref="G3:G14" si="5">ROUND((E3/C3),0)</f>
        <v>13689</v>
      </c>
      <c r="H3" s="9">
        <f t="shared" ref="H3:H14" si="6">ROUND((E3/D3),0)</f>
        <v>11408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487</v>
      </c>
      <c r="R3" s="2">
        <v>8000000</v>
      </c>
    </row>
    <row r="4" spans="1:20" x14ac:dyDescent="0.25">
      <c r="A4" s="4">
        <f t="shared" ref="A4:A9" si="9">N4</f>
        <v>0</v>
      </c>
      <c r="B4" s="4">
        <f t="shared" ref="B4:B9" si="10">Q4</f>
        <v>739</v>
      </c>
      <c r="C4" s="4">
        <f t="shared" ref="C4:C9" si="11">B4*1.2</f>
        <v>886.8</v>
      </c>
      <c r="D4" s="4">
        <f t="shared" ref="D4:D9" si="12">C4*1.2</f>
        <v>1064.1599999999999</v>
      </c>
      <c r="E4" s="5">
        <f t="shared" ref="E4:E9" si="13">R4</f>
        <v>10500000</v>
      </c>
      <c r="F4" s="9">
        <f t="shared" ref="F4:F9" si="14">ROUND((E4/B4),0)</f>
        <v>14208</v>
      </c>
      <c r="G4" s="9">
        <f t="shared" ref="G4:G9" si="15">ROUND((E4/C4),0)</f>
        <v>11840</v>
      </c>
      <c r="H4" s="9">
        <f t="shared" ref="H4:H9" si="16">ROUND((E4/D4),0)</f>
        <v>9867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8" si="18">O4/1.2</f>
        <v>0</v>
      </c>
      <c r="Q4">
        <v>739</v>
      </c>
      <c r="R4" s="2">
        <v>10500000</v>
      </c>
    </row>
    <row r="5" spans="1:20" x14ac:dyDescent="0.25">
      <c r="A5" s="4">
        <f t="shared" si="9"/>
        <v>0</v>
      </c>
      <c r="B5" s="4">
        <f t="shared" si="10"/>
        <v>704</v>
      </c>
      <c r="C5" s="4">
        <f t="shared" si="11"/>
        <v>844.8</v>
      </c>
      <c r="D5" s="4">
        <f t="shared" si="12"/>
        <v>1013.7599999999999</v>
      </c>
      <c r="E5" s="5">
        <f t="shared" si="13"/>
        <v>11500000</v>
      </c>
      <c r="F5" s="9">
        <f t="shared" si="14"/>
        <v>16335</v>
      </c>
      <c r="G5" s="9">
        <f t="shared" si="15"/>
        <v>13613</v>
      </c>
      <c r="H5" s="9">
        <f t="shared" si="16"/>
        <v>11344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704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730</v>
      </c>
      <c r="C6" s="4">
        <f t="shared" si="11"/>
        <v>876</v>
      </c>
      <c r="D6" s="4">
        <f t="shared" si="12"/>
        <v>1051.2</v>
      </c>
      <c r="E6" s="5">
        <f t="shared" si="13"/>
        <v>10900000</v>
      </c>
      <c r="F6" s="9">
        <f t="shared" si="14"/>
        <v>14932</v>
      </c>
      <c r="G6" s="9">
        <f t="shared" si="15"/>
        <v>12443</v>
      </c>
      <c r="H6" s="9">
        <f t="shared" si="16"/>
        <v>10369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730</v>
      </c>
      <c r="R6" s="2">
        <v>10900000</v>
      </c>
    </row>
    <row r="7" spans="1:20" s="44" customFormat="1" x14ac:dyDescent="0.25">
      <c r="A7" s="42">
        <f t="shared" si="9"/>
        <v>0</v>
      </c>
      <c r="B7" s="42">
        <f t="shared" si="10"/>
        <v>470</v>
      </c>
      <c r="C7" s="42">
        <f t="shared" si="11"/>
        <v>564</v>
      </c>
      <c r="D7" s="42">
        <f t="shared" si="12"/>
        <v>676.8</v>
      </c>
      <c r="E7" s="43">
        <f t="shared" si="13"/>
        <v>8911000</v>
      </c>
      <c r="F7" s="42">
        <f t="shared" si="14"/>
        <v>18960</v>
      </c>
      <c r="G7" s="42">
        <f t="shared" si="15"/>
        <v>15800</v>
      </c>
      <c r="H7" s="42">
        <f t="shared" si="16"/>
        <v>13166</v>
      </c>
      <c r="I7" s="42" t="e">
        <f>#REF!</f>
        <v>#REF!</v>
      </c>
      <c r="J7" s="42">
        <f t="shared" si="17"/>
        <v>0</v>
      </c>
      <c r="O7" s="44">
        <v>0</v>
      </c>
      <c r="P7" s="44">
        <f t="shared" si="18"/>
        <v>0</v>
      </c>
      <c r="Q7" s="44">
        <v>470</v>
      </c>
      <c r="R7" s="41">
        <v>8911000</v>
      </c>
    </row>
    <row r="8" spans="1:20" s="44" customFormat="1" x14ac:dyDescent="0.25">
      <c r="A8" s="42">
        <f t="shared" si="9"/>
        <v>0</v>
      </c>
      <c r="B8" s="42">
        <f t="shared" si="10"/>
        <v>704</v>
      </c>
      <c r="C8" s="42">
        <f t="shared" si="11"/>
        <v>844.8</v>
      </c>
      <c r="D8" s="42">
        <f t="shared" si="12"/>
        <v>1013.7599999999999</v>
      </c>
      <c r="E8" s="43">
        <f t="shared" si="13"/>
        <v>12432000</v>
      </c>
      <c r="F8" s="42">
        <f t="shared" si="14"/>
        <v>17659</v>
      </c>
      <c r="G8" s="42">
        <f t="shared" si="15"/>
        <v>14716</v>
      </c>
      <c r="H8" s="42">
        <f t="shared" si="16"/>
        <v>12263</v>
      </c>
      <c r="I8" s="42" t="e">
        <f>#REF!</f>
        <v>#REF!</v>
      </c>
      <c r="J8" s="42">
        <f t="shared" si="17"/>
        <v>0</v>
      </c>
      <c r="O8" s="44">
        <v>0</v>
      </c>
      <c r="P8" s="44">
        <f t="shared" si="18"/>
        <v>0</v>
      </c>
      <c r="Q8" s="44">
        <v>704</v>
      </c>
      <c r="R8" s="41">
        <v>12432000</v>
      </c>
    </row>
    <row r="9" spans="1:20" x14ac:dyDescent="0.25">
      <c r="A9" s="4">
        <f t="shared" si="9"/>
        <v>0</v>
      </c>
      <c r="B9" s="4">
        <f t="shared" si="10"/>
        <v>554.16666666666674</v>
      </c>
      <c r="C9" s="4">
        <f t="shared" si="11"/>
        <v>665.00000000000011</v>
      </c>
      <c r="D9" s="4">
        <f t="shared" si="12"/>
        <v>798.00000000000011</v>
      </c>
      <c r="E9" s="5">
        <f t="shared" si="13"/>
        <v>7650000</v>
      </c>
      <c r="F9" s="9">
        <f t="shared" si="14"/>
        <v>13805</v>
      </c>
      <c r="G9" s="9">
        <f t="shared" si="15"/>
        <v>11504</v>
      </c>
      <c r="H9" s="9">
        <f t="shared" si="16"/>
        <v>9586</v>
      </c>
      <c r="I9" s="4" t="e">
        <f>#REF!</f>
        <v>#REF!</v>
      </c>
      <c r="J9" s="4">
        <f t="shared" si="17"/>
        <v>0</v>
      </c>
      <c r="O9">
        <v>0</v>
      </c>
      <c r="P9">
        <v>665</v>
      </c>
      <c r="Q9">
        <f t="shared" ref="Q9" si="19">P9/1.2</f>
        <v>554.16666666666674</v>
      </c>
      <c r="R9" s="2">
        <v>7650000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4" customFormat="1" x14ac:dyDescent="0.25">
      <c r="A16" s="42">
        <f t="shared" ref="A16:A28" si="32">N16</f>
        <v>0</v>
      </c>
      <c r="B16" s="42">
        <f t="shared" ref="B16:B28" si="33">Q16</f>
        <v>800</v>
      </c>
      <c r="C16" s="42">
        <f>B16*1.2</f>
        <v>960</v>
      </c>
      <c r="D16" s="42">
        <f t="shared" ref="D16:D28" si="34">C16*1.2</f>
        <v>1152</v>
      </c>
      <c r="E16" s="43">
        <f t="shared" ref="E16:E28" si="35">R16</f>
        <v>18500000</v>
      </c>
      <c r="F16" s="42">
        <f t="shared" ref="F16:F28" si="36">ROUND((E16/B16),0)</f>
        <v>23125</v>
      </c>
      <c r="G16" s="42">
        <f t="shared" ref="G16:G28" si="37">ROUND((E16/C16),0)</f>
        <v>19271</v>
      </c>
      <c r="H16" s="42">
        <f t="shared" ref="H16:H28" si="38">ROUND((E16/D16),0)</f>
        <v>16059</v>
      </c>
      <c r="I16" s="42" t="e">
        <f>#REF!</f>
        <v>#REF!</v>
      </c>
      <c r="J16" s="42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800</v>
      </c>
      <c r="R16" s="41">
        <v>18500000</v>
      </c>
    </row>
    <row r="17" spans="1:24" s="44" customFormat="1" x14ac:dyDescent="0.25">
      <c r="A17" s="42">
        <f t="shared" si="32"/>
        <v>0</v>
      </c>
      <c r="B17" s="42">
        <f t="shared" si="33"/>
        <v>850</v>
      </c>
      <c r="C17" s="42">
        <f t="shared" ref="C17:C28" si="41">B17*1.2</f>
        <v>1020</v>
      </c>
      <c r="D17" s="42">
        <f t="shared" si="34"/>
        <v>1224</v>
      </c>
      <c r="E17" s="43">
        <f t="shared" si="35"/>
        <v>20000000</v>
      </c>
      <c r="F17" s="42">
        <f t="shared" si="36"/>
        <v>23529</v>
      </c>
      <c r="G17" s="42">
        <f t="shared" si="37"/>
        <v>19608</v>
      </c>
      <c r="H17" s="42">
        <f t="shared" si="38"/>
        <v>16340</v>
      </c>
      <c r="I17" s="42" t="e">
        <f>#REF!</f>
        <v>#REF!</v>
      </c>
      <c r="J17" s="42">
        <f t="shared" si="39"/>
        <v>0</v>
      </c>
      <c r="O17" s="44">
        <v>0</v>
      </c>
      <c r="P17" s="44">
        <f t="shared" si="40"/>
        <v>0</v>
      </c>
      <c r="Q17" s="44">
        <v>850</v>
      </c>
      <c r="R17" s="41">
        <v>20000000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41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693</v>
      </c>
      <c r="S31" s="10"/>
      <c r="T31" s="10"/>
      <c r="U31" s="17" t="s">
        <v>15</v>
      </c>
      <c r="V31" s="18"/>
      <c r="W31" s="19">
        <f>W29-W30</f>
        <v>19500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30</v>
      </c>
      <c r="X34" s="31">
        <v>1994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45</v>
      </c>
      <c r="X36" s="24"/>
    </row>
    <row r="37" spans="15:25" ht="15.75" x14ac:dyDescent="0.25">
      <c r="U37" s="17"/>
      <c r="V37" s="26"/>
      <c r="W37" s="27">
        <f>W36%</f>
        <v>0.45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1125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20875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693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14466375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13019737.5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11573100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1732500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30138.28125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1" sqref="U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5" sqref="S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18:T21"/>
  <sheetViews>
    <sheetView topLeftCell="A7" zoomScaleNormal="100" workbookViewId="0">
      <selection activeCell="S26" sqref="S26"/>
    </sheetView>
  </sheetViews>
  <sheetFormatPr defaultRowHeight="15" x14ac:dyDescent="0.25"/>
  <cols>
    <col min="20" max="20" width="16.5703125" customWidth="1"/>
  </cols>
  <sheetData>
    <row r="18" spans="20:20" x14ac:dyDescent="0.25">
      <c r="T18">
        <v>8300000</v>
      </c>
    </row>
    <row r="19" spans="20:20" x14ac:dyDescent="0.25">
      <c r="T19">
        <v>581000</v>
      </c>
    </row>
    <row r="20" spans="20:20" x14ac:dyDescent="0.25">
      <c r="T20">
        <v>30000</v>
      </c>
    </row>
    <row r="21" spans="20:20" x14ac:dyDescent="0.25">
      <c r="T21">
        <f>SUM(T18:T20)</f>
        <v>8911000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0:Z13"/>
  <sheetViews>
    <sheetView topLeftCell="F1" zoomScaleNormal="100" workbookViewId="0">
      <selection activeCell="Y19" sqref="Y19"/>
    </sheetView>
  </sheetViews>
  <sheetFormatPr defaultRowHeight="15" x14ac:dyDescent="0.25"/>
  <cols>
    <col min="26" max="26" width="14.85546875" customWidth="1"/>
  </cols>
  <sheetData>
    <row r="10" spans="26:26" x14ac:dyDescent="0.25">
      <c r="Z10">
        <v>11700000</v>
      </c>
    </row>
    <row r="11" spans="26:26" x14ac:dyDescent="0.25">
      <c r="Z11">
        <v>702000</v>
      </c>
    </row>
    <row r="12" spans="26:26" x14ac:dyDescent="0.25">
      <c r="Z12">
        <v>30000</v>
      </c>
    </row>
    <row r="13" spans="26:26" x14ac:dyDescent="0.25">
      <c r="Z13">
        <f>SUM(Z10:Z12)</f>
        <v>12432000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2024-10-01T06:11:08Z</dcterms:modified>
</cp:coreProperties>
</file>