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September 2024\Pramila Satish Mhaske - BOM\"/>
    </mc:Choice>
  </mc:AlternateContent>
  <xr:revisionPtr revIDLastSave="0" documentId="13_ncr:1_{1718F3D7-0D00-4CEF-8398-3DB360C6D59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W46" i="4" l="1"/>
  <c r="T16" i="16"/>
  <c r="S16" i="16"/>
  <c r="U16" i="15"/>
  <c r="T16" i="15"/>
  <c r="U19" i="14"/>
  <c r="T19" i="14"/>
  <c r="T15" i="13"/>
  <c r="S15" i="13"/>
  <c r="I34" i="4"/>
  <c r="G34" i="4"/>
  <c r="G32" i="4"/>
  <c r="G33" i="4"/>
  <c r="G31" i="4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2" i="4"/>
  <c r="W40" i="4"/>
  <c r="S39" i="4" l="1"/>
  <c r="S40" i="4" s="1"/>
  <c r="S42" i="4" s="1"/>
  <c r="W34" i="4"/>
  <c r="W38" i="4"/>
  <c r="W39" i="4" s="1"/>
  <c r="W42" i="4" s="1"/>
  <c r="W45" i="4" s="1"/>
  <c r="S41" i="4" l="1"/>
  <c r="W51" i="4" l="1"/>
  <c r="W47" i="4"/>
</calcChain>
</file>

<file path=xl/sharedStrings.xml><?xml version="1.0" encoding="utf-8"?>
<sst xmlns="http://schemas.openxmlformats.org/spreadsheetml/2006/main" count="53" uniqueCount="47">
  <si>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</si>
  <si>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</si>
  <si>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</si>
  <si>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</si>
  <si>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</si>
  <si>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</si>
  <si>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</si>
  <si>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</si>
  <si>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</si>
  <si>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</si>
  <si>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</si>
  <si>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</si>
  <si>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</si>
  <si>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</si>
  <si>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</si>
  <si>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</si>
  <si>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</si>
  <si>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</si>
  <si>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</si>
  <si>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</si>
  <si>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</si>
  <si>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</si>
  <si>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</si>
  <si>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</si>
  <si>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</si>
  <si>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</si>
  <si>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</si>
  <si>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</si>
  <si>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</si>
  <si>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</si>
  <si>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</si>
  <si>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</si>
  <si>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</si>
  <si>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</si>
  <si>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</si>
  <si>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</si>
  <si>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</si>
  <si>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</si>
  <si>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</si>
  <si>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</si>
  <si>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Bank Of Maharashtra ( Ghodbunder Road Branch )  - Pramila Satish Mhaske &amp; Satish Shankar Mhaske</t>
  </si>
  <si>
    <t>Agree CA</t>
  </si>
  <si>
    <t>Balcony</t>
  </si>
  <si>
    <t>Open Bal</t>
  </si>
  <si>
    <t>As per Rera Cert</t>
  </si>
  <si>
    <t>Bank Of Maharashtra ( GhodbuBank Of Maharashtra ( Ghodbunder Road Branch )  - Pramila Satish Mhaske &amp; Satish Shankar Mhaskender Road Branch )  - Pramila Satish Mhaske &amp; Satish Shankar Mhaske</t>
  </si>
  <si>
    <t>Bank Of Maharashtra ( Ghodbunder Road Branch )  - Satish Shankar Mhaske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</si>
</sst>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/>
    <xf numFmtId="0" fontId="0" fillId="3" borderId="0" xfId="0" applyFill="1"/>
    <xf numFmtId="0" fontId="1" fillId="3" borderId="0" xfId="0" applyFont="1" applyFill="1"/>
    <xf numFmtId="4" fontId="1" fillId="3" borderId="0" xfId="0" applyNumberFormat="1" applyFont="1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220297</xdr:colOff>
      <xdr:row>36</xdr:row>
      <xdr:rowOff>86630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976486-FCE0-43BD-B462-7E1E59619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54697" cy="6487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172665</xdr:colOff>
      <xdr:row>40</xdr:row>
      <xdr:rowOff>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3AC2BE-5702-4419-80A0-63CAFEB64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707065" cy="64779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210770</xdr:colOff>
      <xdr:row>33</xdr:row>
      <xdr:rowOff>96114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C1DB16-401A-4059-834E-70D961307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45170" cy="6192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210770</xdr:colOff>
      <xdr:row>35</xdr:row>
      <xdr:rowOff>153279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EE174A-C246-452C-B58C-47040E654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45170" cy="62969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325086</xdr:colOff>
      <xdr:row>46</xdr:row>
      <xdr:rowOff>67721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613D4D-3C7F-4CE8-A151-DB5EF82DC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859486" cy="74972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20</xdr:col>
      <xdr:colOff>296507</xdr:colOff>
      <xdr:row>41</xdr:row>
      <xdr:rowOff>29669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EC7628-3FDA-47B7-B6F1-3DEED09A2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8830907" cy="7840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zoomScaleNormal="100" workbookViewId="0">
      <selection activeCell="R20" sqref="R20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387</v>
      </c>
      <c r="C3" s="4">
        <f>B3*1.2</f>
        <v>464.4</v>
      </c>
      <c r="D3" s="4">
        <f t="shared" ref="D3:D14" si="2">C3*1.2</f>
        <v>557.28</v>
      </c>
      <c r="E3" s="5">
        <f t="shared" ref="E3:E14" si="3">R3</f>
        <v>5008393</v>
      </c>
      <c r="F3" s="9">
        <f t="shared" ref="F3:F14" si="4">ROUND((E3/B3),0)</f>
        <v>12942</v>
      </c>
      <c r="G3" s="9">
        <f t="shared" ref="G3:G14" si="5">ROUND((E3/C3),0)</f>
        <v>10785</v>
      </c>
      <c r="H3" s="9">
        <f t="shared" ref="H3:H14" si="6">ROUND((E3/D3),0)</f>
        <v>8987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v>387</v>
      </c>
      <c r="R3" s="2">
        <v>5008393</v>
      </c>
    </row>
    <row r="4" spans="1:20" x14ac:dyDescent="0.25">
      <c r="A4" s="4">
        <f t="shared" ref="A4:A9" si="9">N4</f>
        <v>0</v>
      </c>
      <c r="B4" s="4">
        <f t="shared" ref="B4:B9" si="10">Q4</f>
        <v>390</v>
      </c>
      <c r="C4" s="4">
        <f t="shared" ref="C4:C9" si="11">B4*1.2</f>
        <v>468</v>
      </c>
      <c r="D4" s="4">
        <f t="shared" ref="D4:D9" si="12">C4*1.2</f>
        <v>561.6</v>
      </c>
      <c r="E4" s="5">
        <f t="shared" ref="E4:E9" si="13">R4</f>
        <v>5186964</v>
      </c>
      <c r="F4" s="9">
        <f t="shared" ref="F4:F9" si="14">ROUND((E4/B4),0)</f>
        <v>13300</v>
      </c>
      <c r="G4" s="9">
        <f t="shared" ref="G4:G9" si="15">ROUND((E4/C4),0)</f>
        <v>11083</v>
      </c>
      <c r="H4" s="9">
        <f t="shared" ref="H4:H9" si="16">ROUND((E4/D4),0)</f>
        <v>9236</v>
      </c>
      <c r="I4" s="4" t="e">
        <f>#REF!</f>
        <v>#REF!</v>
      </c>
      <c r="J4" s="4">
        <f t="shared" ref="J4:J9" si="17">S4</f>
        <v>0</v>
      </c>
      <c r="O4">
        <v>0</v>
      </c>
      <c r="P4">
        <f t="shared" ref="P4:P9" si="18">O4/1.2</f>
        <v>0</v>
      </c>
      <c r="Q4">
        <v>390</v>
      </c>
      <c r="R4" s="2">
        <v>5186964</v>
      </c>
    </row>
    <row r="5" spans="1:20" s="45" customFormat="1" x14ac:dyDescent="0.25">
      <c r="A5" s="46">
        <f t="shared" si="9"/>
        <v>0</v>
      </c>
      <c r="B5" s="46">
        <f t="shared" si="10"/>
        <v>387</v>
      </c>
      <c r="C5" s="46">
        <f t="shared" si="11"/>
        <v>464.4</v>
      </c>
      <c r="D5" s="46">
        <f t="shared" si="12"/>
        <v>557.28</v>
      </c>
      <c r="E5" s="47">
        <f t="shared" si="13"/>
        <v>5678036</v>
      </c>
      <c r="F5" s="46">
        <f t="shared" si="14"/>
        <v>14672</v>
      </c>
      <c r="G5" s="46">
        <f t="shared" si="15"/>
        <v>12227</v>
      </c>
      <c r="H5" s="46">
        <f t="shared" si="16"/>
        <v>10189</v>
      </c>
      <c r="I5" s="46" t="e">
        <f>#REF!</f>
        <v>#REF!</v>
      </c>
      <c r="J5" s="46">
        <f t="shared" si="17"/>
        <v>0</v>
      </c>
      <c r="O5" s="45">
        <v>0</v>
      </c>
      <c r="P5" s="45">
        <f t="shared" si="18"/>
        <v>0</v>
      </c>
      <c r="Q5" s="45">
        <v>387</v>
      </c>
      <c r="R5" s="48">
        <v>5678036</v>
      </c>
    </row>
    <row r="6" spans="1:20" s="45" customFormat="1" x14ac:dyDescent="0.25">
      <c r="A6" s="46">
        <f t="shared" si="9"/>
        <v>0</v>
      </c>
      <c r="B6" s="46">
        <f t="shared" si="10"/>
        <v>387</v>
      </c>
      <c r="C6" s="46">
        <f t="shared" si="11"/>
        <v>464.4</v>
      </c>
      <c r="D6" s="46">
        <f t="shared" si="12"/>
        <v>557.28</v>
      </c>
      <c r="E6" s="47">
        <f t="shared" si="13"/>
        <v>5722679</v>
      </c>
      <c r="F6" s="46">
        <f t="shared" si="14"/>
        <v>14787</v>
      </c>
      <c r="G6" s="46">
        <f t="shared" si="15"/>
        <v>12323</v>
      </c>
      <c r="H6" s="46">
        <f t="shared" si="16"/>
        <v>10269</v>
      </c>
      <c r="I6" s="46" t="e">
        <f>#REF!</f>
        <v>#REF!</v>
      </c>
      <c r="J6" s="46">
        <f t="shared" si="17"/>
        <v>0</v>
      </c>
      <c r="O6" s="45">
        <v>0</v>
      </c>
      <c r="P6" s="45">
        <f t="shared" si="18"/>
        <v>0</v>
      </c>
      <c r="Q6" s="45">
        <v>387</v>
      </c>
      <c r="R6" s="48">
        <v>5722679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ref="Q7:Q9" si="19">P7/1.2</f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5" customFormat="1" x14ac:dyDescent="0.25">
      <c r="A16" s="46">
        <f t="shared" ref="A16:A28" si="32">N16</f>
        <v>0</v>
      </c>
      <c r="B16" s="46">
        <f t="shared" ref="B16:B28" si="33">Q16</f>
        <v>387</v>
      </c>
      <c r="C16" s="46">
        <f>B16*1.2</f>
        <v>464.4</v>
      </c>
      <c r="D16" s="46">
        <f t="shared" ref="D16:D28" si="34">C16*1.2</f>
        <v>557.28</v>
      </c>
      <c r="E16" s="47">
        <f t="shared" ref="E16:E28" si="35">R16</f>
        <v>6200000</v>
      </c>
      <c r="F16" s="46">
        <f t="shared" ref="F16:F28" si="36">ROUND((E16/B16),0)</f>
        <v>16021</v>
      </c>
      <c r="G16" s="46">
        <f t="shared" ref="G16:G28" si="37">ROUND((E16/C16),0)</f>
        <v>13351</v>
      </c>
      <c r="H16" s="46">
        <f t="shared" ref="H16:H28" si="38">ROUND((E16/D16),0)</f>
        <v>11125</v>
      </c>
      <c r="I16" s="46" t="e">
        <f>#REF!</f>
        <v>#REF!</v>
      </c>
      <c r="J16" s="46">
        <f t="shared" ref="J16:J28" si="39">S16</f>
        <v>0</v>
      </c>
      <c r="O16" s="45">
        <v>0</v>
      </c>
      <c r="P16" s="45">
        <f t="shared" ref="P16:Q28" si="40">O16/1.2</f>
        <v>0</v>
      </c>
      <c r="Q16" s="45">
        <v>387</v>
      </c>
      <c r="R16" s="48">
        <v>6200000</v>
      </c>
    </row>
    <row r="17" spans="1:24" s="45" customFormat="1" x14ac:dyDescent="0.25">
      <c r="A17" s="46">
        <f t="shared" si="32"/>
        <v>0</v>
      </c>
      <c r="B17" s="46">
        <f t="shared" si="33"/>
        <v>550</v>
      </c>
      <c r="C17" s="46">
        <f t="shared" ref="C17:C28" si="41">B17*1.2</f>
        <v>660</v>
      </c>
      <c r="D17" s="46">
        <f t="shared" si="34"/>
        <v>792</v>
      </c>
      <c r="E17" s="47">
        <f t="shared" si="35"/>
        <v>8388000</v>
      </c>
      <c r="F17" s="46">
        <f t="shared" si="36"/>
        <v>15251</v>
      </c>
      <c r="G17" s="46">
        <f t="shared" si="37"/>
        <v>12709</v>
      </c>
      <c r="H17" s="46">
        <f t="shared" si="38"/>
        <v>10591</v>
      </c>
      <c r="I17" s="46" t="e">
        <f>#REF!</f>
        <v>#REF!</v>
      </c>
      <c r="J17" s="46">
        <f t="shared" si="39"/>
        <v>0</v>
      </c>
      <c r="O17" s="45">
        <v>0</v>
      </c>
      <c r="P17" s="45">
        <f t="shared" si="40"/>
        <v>0</v>
      </c>
      <c r="Q17" s="45">
        <v>550</v>
      </c>
      <c r="R17" s="48">
        <v>8388000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  <c r="U21" s="45"/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15200</v>
      </c>
      <c r="X29" s="20" t="s">
        <v>39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E31" t="s">
        <v>41</v>
      </c>
      <c r="F31" s="7">
        <v>29.44</v>
      </c>
      <c r="G31">
        <f>F31*10.764</f>
        <v>316.89215999999999</v>
      </c>
      <c r="I31">
        <v>317</v>
      </c>
      <c r="Q31" s="42" t="s">
        <v>46</v>
      </c>
      <c r="R31" s="42"/>
      <c r="S31" s="42"/>
      <c r="T31" s="10"/>
      <c r="U31" s="17" t="s">
        <v>15</v>
      </c>
      <c r="V31" s="18"/>
      <c r="W31" s="19">
        <f>W29-W30</f>
        <v>12700</v>
      </c>
      <c r="X31" s="22"/>
    </row>
    <row r="32" spans="1:24" ht="15.75" x14ac:dyDescent="0.25">
      <c r="E32" t="s">
        <v>42</v>
      </c>
      <c r="F32" s="7">
        <v>3.81</v>
      </c>
      <c r="G32">
        <f t="shared" ref="G32:G33" si="53">F32*10.764</f>
        <v>41.010839999999995</v>
      </c>
      <c r="H32" s="6"/>
      <c r="I32">
        <v>41</v>
      </c>
      <c r="Q32" s="42"/>
      <c r="R32" s="42"/>
      <c r="S32" s="42"/>
      <c r="T32" s="10"/>
      <c r="U32" s="17" t="s">
        <v>16</v>
      </c>
      <c r="V32" s="18"/>
      <c r="W32" s="19">
        <f>W30</f>
        <v>2500</v>
      </c>
      <c r="X32" s="22"/>
    </row>
    <row r="33" spans="5:25" ht="15.75" x14ac:dyDescent="0.25">
      <c r="E33" t="s">
        <v>43</v>
      </c>
      <c r="F33" s="7">
        <v>2.7</v>
      </c>
      <c r="G33">
        <f t="shared" si="53"/>
        <v>29.062799999999999</v>
      </c>
      <c r="I33">
        <v>29</v>
      </c>
      <c r="Q33" s="42"/>
      <c r="R33" s="42"/>
      <c r="S33" s="42"/>
      <c r="T33" s="10"/>
      <c r="U33" s="17" t="s">
        <v>17</v>
      </c>
      <c r="V33" s="23"/>
      <c r="W33" s="24">
        <f>X33-X34</f>
        <v>-5</v>
      </c>
      <c r="X33" s="25">
        <v>2024</v>
      </c>
    </row>
    <row r="34" spans="5:25" ht="15.75" x14ac:dyDescent="0.25">
      <c r="G34">
        <f>SUM(G31:G33)</f>
        <v>386.96579999999994</v>
      </c>
      <c r="I34">
        <f>SUM(I31:I33)</f>
        <v>387</v>
      </c>
      <c r="S34" s="10"/>
      <c r="T34" s="10"/>
      <c r="U34" s="17" t="s">
        <v>18</v>
      </c>
      <c r="V34" s="23"/>
      <c r="W34" s="24">
        <f>W35-W33</f>
        <v>65</v>
      </c>
      <c r="X34" s="31">
        <v>2029</v>
      </c>
      <c r="Y34" t="s">
        <v>44</v>
      </c>
    </row>
    <row r="35" spans="5:25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5:25" ht="39" customHeight="1" x14ac:dyDescent="0.25">
      <c r="P36" s="42" t="s">
        <v>40</v>
      </c>
      <c r="Q36" s="42"/>
      <c r="R36" s="42"/>
      <c r="S36" s="42"/>
      <c r="T36" s="43"/>
      <c r="U36" s="21" t="s">
        <v>20</v>
      </c>
      <c r="V36" s="23"/>
      <c r="W36" s="24">
        <f>90*W33/W35</f>
        <v>-7.5</v>
      </c>
      <c r="X36" s="24"/>
    </row>
    <row r="37" spans="5:25" ht="15.75" x14ac:dyDescent="0.25">
      <c r="U37" s="17"/>
      <c r="V37" s="26"/>
      <c r="W37" s="27">
        <v>0</v>
      </c>
      <c r="X37" s="27"/>
    </row>
    <row r="38" spans="5:25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0</v>
      </c>
      <c r="X38" s="22"/>
    </row>
    <row r="39" spans="5:25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2500</v>
      </c>
      <c r="X39" s="22"/>
    </row>
    <row r="40" spans="5:25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12700</v>
      </c>
      <c r="X40" s="22"/>
    </row>
    <row r="41" spans="5:25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5:25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15200</v>
      </c>
      <c r="X42" s="22"/>
    </row>
    <row r="43" spans="5:25" ht="15.75" x14ac:dyDescent="0.25">
      <c r="S43" s="10"/>
      <c r="T43" s="10"/>
      <c r="U43" s="23"/>
      <c r="V43" s="23"/>
      <c r="W43" s="24"/>
      <c r="X43" s="24"/>
    </row>
    <row r="44" spans="5:25" ht="15.75" x14ac:dyDescent="0.25">
      <c r="S44" s="10"/>
      <c r="T44" s="10"/>
      <c r="U44" s="28" t="s">
        <v>38</v>
      </c>
      <c r="V44" s="30"/>
      <c r="W44" s="25">
        <v>387</v>
      </c>
      <c r="X44" s="24"/>
    </row>
    <row r="45" spans="5:25" ht="15.75" x14ac:dyDescent="0.25">
      <c r="P45" s="13" t="s">
        <v>30</v>
      </c>
      <c r="S45" s="10"/>
      <c r="T45" s="11"/>
      <c r="U45" s="17" t="s">
        <v>24</v>
      </c>
      <c r="V45" s="31"/>
      <c r="W45" s="32">
        <f>W42*W44+X46</f>
        <v>5882400</v>
      </c>
      <c r="X45" s="33"/>
    </row>
    <row r="46" spans="5:25" ht="15.75" x14ac:dyDescent="0.25">
      <c r="S46" s="11"/>
      <c r="T46" s="10"/>
      <c r="U46" s="17" t="s">
        <v>25</v>
      </c>
      <c r="V46" s="23"/>
      <c r="W46" s="34">
        <f>W45*0.9</f>
        <v>5294160</v>
      </c>
      <c r="X46" s="35"/>
    </row>
    <row r="47" spans="5:25" ht="15.75" x14ac:dyDescent="0.25">
      <c r="S47" s="10"/>
      <c r="T47" s="10"/>
      <c r="U47" s="17" t="s">
        <v>26</v>
      </c>
      <c r="V47" s="23"/>
      <c r="W47" s="34">
        <f>W45*0.8</f>
        <v>4705920</v>
      </c>
      <c r="X47" s="34"/>
    </row>
    <row r="48" spans="5:25" ht="15.75" x14ac:dyDescent="0.25">
      <c r="O48" s="10"/>
      <c r="P48" s="44" t="s">
        <v>45</v>
      </c>
      <c r="Q48" s="44"/>
      <c r="R48" s="44"/>
      <c r="S48" s="44"/>
      <c r="T48" s="10"/>
      <c r="U48" s="17"/>
      <c r="V48" s="23"/>
      <c r="W48" s="36"/>
      <c r="X48" s="24"/>
    </row>
    <row r="49" spans="16:24" ht="15.75" x14ac:dyDescent="0.25">
      <c r="P49" s="44"/>
      <c r="Q49" s="44"/>
      <c r="R49" s="44"/>
      <c r="S49" s="44"/>
      <c r="U49" s="37" t="s">
        <v>27</v>
      </c>
      <c r="V49" s="38"/>
      <c r="W49" s="39">
        <f>W30*W44</f>
        <v>967500</v>
      </c>
      <c r="X49" s="39"/>
    </row>
    <row r="50" spans="16:24" ht="15.75" x14ac:dyDescent="0.25">
      <c r="P50" s="44"/>
      <c r="Q50" s="44"/>
      <c r="R50" s="44"/>
      <c r="S50" s="44"/>
      <c r="U50" s="17" t="s">
        <v>28</v>
      </c>
      <c r="V50" s="23"/>
      <c r="W50" s="36"/>
      <c r="X50" s="36"/>
    </row>
    <row r="51" spans="16:24" ht="15.75" x14ac:dyDescent="0.25">
      <c r="U51" s="40" t="s">
        <v>29</v>
      </c>
      <c r="V51" s="36"/>
      <c r="W51" s="34">
        <f>W45*0.025/12</f>
        <v>12255</v>
      </c>
      <c r="X51" s="34"/>
    </row>
  </sheetData>
  <mergeCells count="5">
    <mergeCell ref="A15:R15"/>
    <mergeCell ref="A2:R2"/>
    <mergeCell ref="P36:T36"/>
    <mergeCell ref="P48:S50"/>
    <mergeCell ref="Q31:S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2:T44"/>
  <sheetViews>
    <sheetView zoomScaleNormal="100" workbookViewId="0">
      <selection activeCell="T16" sqref="T16"/>
    </sheetView>
  </sheetViews>
  <sheetFormatPr defaultRowHeight="15" x14ac:dyDescent="0.25"/>
  <sheetData>
    <row r="12" spans="19:20" x14ac:dyDescent="0.25">
      <c r="S12">
        <v>29.44</v>
      </c>
    </row>
    <row r="13" spans="19:20" x14ac:dyDescent="0.25">
      <c r="S13">
        <v>3.81</v>
      </c>
    </row>
    <row r="14" spans="19:20" x14ac:dyDescent="0.25">
      <c r="S14">
        <v>2.7</v>
      </c>
    </row>
    <row r="15" spans="19:20" x14ac:dyDescent="0.25">
      <c r="S15">
        <f>SUM(S12:S14)</f>
        <v>35.950000000000003</v>
      </c>
      <c r="T15">
        <f>S15*10.764</f>
        <v>386.9658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T16:U19"/>
  <sheetViews>
    <sheetView topLeftCell="A6" workbookViewId="0">
      <selection activeCell="U20" sqref="U20"/>
    </sheetView>
  </sheetViews>
  <sheetFormatPr defaultRowHeight="15" x14ac:dyDescent="0.25"/>
  <sheetData>
    <row r="16" spans="20:20" x14ac:dyDescent="0.25">
      <c r="T16">
        <v>29.67</v>
      </c>
    </row>
    <row r="17" spans="20:21" x14ac:dyDescent="0.25">
      <c r="T17">
        <v>3.87</v>
      </c>
    </row>
    <row r="18" spans="20:21" x14ac:dyDescent="0.25">
      <c r="T18">
        <v>2.73</v>
      </c>
    </row>
    <row r="19" spans="20:21" x14ac:dyDescent="0.25">
      <c r="T19">
        <f>SUM(T16:T18)</f>
        <v>36.269999999999996</v>
      </c>
      <c r="U19">
        <f>T19*10.764</f>
        <v>390.41027999999994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16"/>
  <sheetViews>
    <sheetView zoomScaleNormal="100" workbookViewId="0">
      <selection activeCell="U17" sqref="U17"/>
    </sheetView>
  </sheetViews>
  <sheetFormatPr defaultRowHeight="15" x14ac:dyDescent="0.25"/>
  <sheetData>
    <row r="2" spans="1:21" x14ac:dyDescent="0.25">
      <c r="A2" s="6"/>
    </row>
    <row r="13" spans="1:21" x14ac:dyDescent="0.25">
      <c r="T13">
        <v>29.44</v>
      </c>
    </row>
    <row r="14" spans="1:21" x14ac:dyDescent="0.25">
      <c r="T14">
        <v>3.81</v>
      </c>
    </row>
    <row r="15" spans="1:21" x14ac:dyDescent="0.25">
      <c r="T15">
        <v>2.7</v>
      </c>
    </row>
    <row r="16" spans="1:21" x14ac:dyDescent="0.25">
      <c r="T16">
        <f>SUM(T13:T15)</f>
        <v>35.950000000000003</v>
      </c>
      <c r="U16">
        <f>T16*10.764</f>
        <v>386.9658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S13:T19"/>
  <sheetViews>
    <sheetView zoomScaleNormal="100" workbookViewId="0">
      <selection activeCell="T17" sqref="T17"/>
    </sheetView>
  </sheetViews>
  <sheetFormatPr defaultRowHeight="15" x14ac:dyDescent="0.25"/>
  <sheetData>
    <row r="13" spans="19:20" x14ac:dyDescent="0.25">
      <c r="S13">
        <v>29.44</v>
      </c>
    </row>
    <row r="14" spans="19:20" x14ac:dyDescent="0.25">
      <c r="S14">
        <v>3.81</v>
      </c>
    </row>
    <row r="15" spans="19:20" x14ac:dyDescent="0.25">
      <c r="S15">
        <v>2.7</v>
      </c>
    </row>
    <row r="16" spans="19:20" x14ac:dyDescent="0.25">
      <c r="S16">
        <f>SUM(S13:S15)</f>
        <v>35.950000000000003</v>
      </c>
      <c r="T16">
        <f>S16*10.764</f>
        <v>386.9658</v>
      </c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2024-09-27T08:58:03Z</dcterms:modified>
</cp:coreProperties>
</file>