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I\Mazgaon\Harshad Raghavji Makhwana\"/>
    </mc:Choice>
  </mc:AlternateContent>
  <xr:revisionPtr revIDLastSave="0" documentId="13_ncr:1_{E893ACD8-4254-4257-AD48-F5C1DCF19666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4" i="23" l="1"/>
  <c r="C33" i="23"/>
  <c r="C30" i="23"/>
  <c r="C32" i="23" s="1"/>
  <c r="G31" i="4"/>
  <c r="C5" i="25" l="1"/>
  <c r="C4" i="25"/>
  <c r="C3" i="25"/>
  <c r="P2" i="4"/>
  <c r="P3" i="4"/>
  <c r="B3" i="4" s="1"/>
  <c r="C3" i="4" s="1"/>
  <c r="D3" i="4" s="1"/>
  <c r="P4" i="4"/>
  <c r="P5" i="4"/>
  <c r="Q6" i="4"/>
  <c r="B6" i="4" s="1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E19" i="23" s="1"/>
  <c r="C25" i="23" l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<sst xmlns="http://schemas.openxmlformats.org/spreadsheetml/2006/main" count="138" uniqueCount="93">
  <si>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</si>
  <si>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</si>
  <si>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</si>
  <si>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</si>
  <si>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</si>
  <si>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</si>
  <si>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</si>
  <si>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</si>
  <si>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</si>
  <si>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</si>
  <si>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</si>
  <si>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</si>
  <si>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</si>
  <si>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</si>
  <si>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</si>
  <si>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</si>
  <si>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</si>
  <si>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</si>
  <si>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</si>
  <si>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</si>
  <si>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</si>
  <si>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</si>
  <si>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</si>
  <si>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</si>
  <si>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</si>
  <si>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</si>
  <si>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</si>
  <si>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</si>
  <si>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</si>
  <si>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</si>
  <si>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</si>
  <si>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</si>
  <si>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</si>
  <si>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</si>
  <si>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</si>
  <si>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</si>
  <si>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</si>
  <si>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</si>
  <si>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</si>
  <si>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</si>
  <si>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</si>
  <si>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</si>
  <si>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</si>
  <si>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</si>
  <si>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</si>
  <si>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</si>
  <si>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</si>
  <si>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</si>
  <si>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</si>
  <si>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</si>
  <si>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</si>
  <si>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</si>
  <si>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</si>
  <si>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</si>
  <si>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</si>
  <si>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</si>
  <si>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</si>
  <si>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</si>
  <si>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</si>
  <si>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</si>
  <si>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</si>
  <si>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</si>
  <si>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</si>
  <si>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</si>
  <si>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</si>
  <si>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</si>
  <si>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</si>
  <si>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</si>
  <si>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</si>
  <si>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</si>
  <si>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</si>
  <si>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</si>
  <si>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</si>
  <si>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</si>
  <si>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</si>
  <si>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</si>
  <si>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</si>
  <si>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</si>
  <si>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</si>
  <si>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</si>
  <si>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</si>
  <si>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</si>
  <si>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</si>
  <si>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</si>
  <si>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</si>
  <si>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IGR-16.07.24</t>
  </si>
  <si>
    <t>IGR-04.04.24</t>
  </si>
  <si>
    <t>IGR-06.11.23</t>
  </si>
  <si>
    <t>IGR-15.12.23</t>
  </si>
  <si>
    <t>RATE</t>
  </si>
  <si>
    <t>VALUE</t>
  </si>
  <si>
    <t>ADD CAR PARKING</t>
  </si>
  <si>
    <t>TOTAL 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</si>
</sst>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781C6E-13FC-4498-A8F9-BCB2DED04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82C015-AF7E-47B6-809E-D8E116B80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F27A74-8EDB-44E4-9B3C-7533D9EC8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3D5403-C18F-4085-985B-F8DB17B97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AD559A-57D8-49C2-AAD0-90B62091A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764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372718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A3FE54-3E2B-45F7-90A3-D1FA97553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C5" sqref="C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39000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36300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2700</v>
      </c>
      <c r="D13" s="22"/>
    </row>
    <row r="14" spans="1:5" x14ac:dyDescent="0.25">
      <c r="A14" s="15" t="s">
        <v>15</v>
      </c>
      <c r="B14" s="18"/>
      <c r="C14" s="19">
        <f>C5</f>
        <v>36300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39000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271</v>
      </c>
      <c r="D18" s="24"/>
    </row>
    <row r="19" spans="1:5" x14ac:dyDescent="0.25">
      <c r="A19" s="15" t="s">
        <v>74</v>
      </c>
      <c r="B19" s="6"/>
      <c r="C19" s="30">
        <f>C18*C16</f>
        <v>10569000</v>
      </c>
      <c r="D19" s="72">
        <v>1000000</v>
      </c>
      <c r="E19" s="65">
        <f>C19+D19</f>
        <v>11569000</v>
      </c>
    </row>
    <row r="20" spans="1:5" x14ac:dyDescent="0.25">
      <c r="A20" s="15" t="s">
        <v>24</v>
      </c>
      <c r="C20" s="31"/>
      <c r="D20" s="30"/>
      <c r="E20" s="65"/>
    </row>
    <row r="21" spans="1:5" x14ac:dyDescent="0.25">
      <c r="A21" s="15" t="s">
        <v>25</v>
      </c>
      <c r="C21" s="31"/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731700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22018.75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A28" s="41" t="s">
        <v>84</v>
      </c>
      <c r="B28" s="41"/>
      <c r="C28" s="52">
        <v>271</v>
      </c>
      <c r="D28"/>
    </row>
    <row r="29" spans="1:5" x14ac:dyDescent="0.25">
      <c r="A29" s="41" t="s">
        <v>89</v>
      </c>
      <c r="B29" s="41"/>
      <c r="C29" s="52">
        <v>39000</v>
      </c>
      <c r="D29"/>
    </row>
    <row r="30" spans="1:5" x14ac:dyDescent="0.25">
      <c r="A30" s="41" t="s">
        <v>90</v>
      </c>
      <c r="B30" s="41"/>
      <c r="C30" s="52">
        <f>C28*C29</f>
        <v>10569000</v>
      </c>
      <c r="D30"/>
    </row>
    <row r="31" spans="1:5" x14ac:dyDescent="0.25">
      <c r="A31" s="41" t="s">
        <v>91</v>
      </c>
      <c r="B31" s="41"/>
      <c r="C31" s="52">
        <v>1000000</v>
      </c>
      <c r="D31"/>
    </row>
    <row r="32" spans="1:5" x14ac:dyDescent="0.25">
      <c r="A32" s="47" t="s">
        <v>92</v>
      </c>
      <c r="B32" s="47"/>
      <c r="C32" s="70">
        <f>C30+C31</f>
        <v>11569000</v>
      </c>
      <c r="D32"/>
    </row>
    <row r="33" spans="1:4" x14ac:dyDescent="0.25">
      <c r="A33" s="47" t="s">
        <v>24</v>
      </c>
      <c r="B33" s="47"/>
      <c r="C33" s="70">
        <f>C32*0.9</f>
        <v>10412100</v>
      </c>
      <c r="D33"/>
    </row>
    <row r="34" spans="1:4" x14ac:dyDescent="0.25">
      <c r="A34" s="47" t="s">
        <v>25</v>
      </c>
      <c r="B34" s="47"/>
      <c r="C34" s="70">
        <f>C32*0.8</f>
        <v>9255200</v>
      </c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U16" sqref="U1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137</v>
      </c>
      <c r="C2" s="4">
        <f t="shared" ref="C2:C16" si="1">B2*1.2</f>
        <v>164.4</v>
      </c>
      <c r="D2" s="4">
        <f t="shared" ref="D2:D16" si="2">C2*1.2</f>
        <v>197.28</v>
      </c>
      <c r="E2" s="5">
        <f t="shared" ref="E2:E16" si="3">R2</f>
        <v>8764762</v>
      </c>
      <c r="F2" s="4">
        <f t="shared" ref="F2:F15" si="4">ROUND((E2/B2),0)</f>
        <v>63976</v>
      </c>
      <c r="G2" s="4">
        <f t="shared" ref="G2:G15" si="5">ROUND((E2/C2),0)</f>
        <v>53314</v>
      </c>
      <c r="H2" s="4">
        <f t="shared" ref="H2:H15" si="6">ROUND((E2/D2),0)</f>
        <v>44428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137</v>
      </c>
      <c r="R2" s="2">
        <v>8764762</v>
      </c>
      <c r="S2" s="2" t="s">
        <v>85</v>
      </c>
    </row>
    <row r="3" spans="1:19" x14ac:dyDescent="0.25">
      <c r="A3" s="4">
        <v>2</v>
      </c>
      <c r="B3" s="4">
        <f t="shared" si="0"/>
        <v>275</v>
      </c>
      <c r="C3" s="4">
        <f t="shared" si="1"/>
        <v>330</v>
      </c>
      <c r="D3" s="4">
        <f t="shared" si="2"/>
        <v>396</v>
      </c>
      <c r="E3" s="5">
        <f t="shared" si="3"/>
        <v>16500000</v>
      </c>
      <c r="F3" s="4">
        <f t="shared" si="4"/>
        <v>60000</v>
      </c>
      <c r="G3" s="4">
        <f t="shared" si="5"/>
        <v>50000</v>
      </c>
      <c r="H3" s="4">
        <f t="shared" si="6"/>
        <v>41667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275</v>
      </c>
      <c r="R3" s="2">
        <v>16500000</v>
      </c>
      <c r="S3" s="2" t="s">
        <v>86</v>
      </c>
    </row>
    <row r="4" spans="1:19" x14ac:dyDescent="0.25">
      <c r="A4" s="4">
        <v>3</v>
      </c>
      <c r="B4" s="4">
        <f t="shared" si="0"/>
        <v>270</v>
      </c>
      <c r="C4" s="4">
        <f t="shared" si="1"/>
        <v>324</v>
      </c>
      <c r="D4" s="4">
        <f t="shared" si="2"/>
        <v>388.8</v>
      </c>
      <c r="E4" s="5">
        <f t="shared" si="3"/>
        <v>8000000</v>
      </c>
      <c r="F4" s="4">
        <f t="shared" si="4"/>
        <v>29630</v>
      </c>
      <c r="G4" s="4">
        <f t="shared" si="5"/>
        <v>24691</v>
      </c>
      <c r="H4" s="4">
        <f t="shared" si="6"/>
        <v>20576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270</v>
      </c>
      <c r="R4" s="2">
        <v>8000000</v>
      </c>
      <c r="S4" s="2" t="s">
        <v>88</v>
      </c>
    </row>
    <row r="5" spans="1:19" x14ac:dyDescent="0.25">
      <c r="A5" s="4">
        <v>4</v>
      </c>
      <c r="B5" s="4">
        <f t="shared" si="0"/>
        <v>583</v>
      </c>
      <c r="C5" s="4">
        <f t="shared" si="1"/>
        <v>699.6</v>
      </c>
      <c r="D5" s="4">
        <f t="shared" si="2"/>
        <v>839.52</v>
      </c>
      <c r="E5" s="5">
        <f t="shared" si="3"/>
        <v>17100000</v>
      </c>
      <c r="F5" s="4">
        <f t="shared" si="4"/>
        <v>29331</v>
      </c>
      <c r="G5" s="4">
        <f t="shared" si="5"/>
        <v>24443</v>
      </c>
      <c r="H5" s="4">
        <f t="shared" si="6"/>
        <v>20369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583</v>
      </c>
      <c r="R5" s="2">
        <v>17100000</v>
      </c>
      <c r="S5" s="2" t="s">
        <v>87</v>
      </c>
    </row>
    <row r="6" spans="1:19" x14ac:dyDescent="0.25">
      <c r="A6" s="4">
        <v>5</v>
      </c>
      <c r="B6" s="4">
        <f t="shared" si="0"/>
        <v>198.33333333333334</v>
      </c>
      <c r="C6" s="4">
        <f t="shared" si="1"/>
        <v>238</v>
      </c>
      <c r="D6" s="4">
        <f t="shared" si="2"/>
        <v>285.59999999999997</v>
      </c>
      <c r="E6" s="5">
        <f t="shared" si="3"/>
        <v>8500000</v>
      </c>
      <c r="F6" s="74">
        <f t="shared" si="4"/>
        <v>42857</v>
      </c>
      <c r="G6" s="74">
        <f t="shared" si="5"/>
        <v>35714</v>
      </c>
      <c r="H6" s="74">
        <f t="shared" si="6"/>
        <v>29762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238</v>
      </c>
      <c r="Q6" s="7">
        <f t="shared" ref="Q6:Q10" si="10">P6/1.2</f>
        <v>198.33333333333334</v>
      </c>
      <c r="R6" s="75">
        <v>8500000</v>
      </c>
      <c r="S6" s="2"/>
    </row>
    <row r="7" spans="1:19" x14ac:dyDescent="0.25">
      <c r="A7" s="4">
        <v>6</v>
      </c>
      <c r="B7" s="4">
        <f t="shared" si="0"/>
        <v>541.66666666666674</v>
      </c>
      <c r="C7" s="4">
        <f t="shared" si="1"/>
        <v>650.00000000000011</v>
      </c>
      <c r="D7" s="4">
        <f t="shared" si="2"/>
        <v>780.00000000000011</v>
      </c>
      <c r="E7" s="5">
        <f t="shared" si="3"/>
        <v>20000000</v>
      </c>
      <c r="F7" s="74">
        <f t="shared" si="4"/>
        <v>36923</v>
      </c>
      <c r="G7" s="74">
        <f t="shared" si="5"/>
        <v>30769</v>
      </c>
      <c r="H7" s="74">
        <f t="shared" si="6"/>
        <v>25641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v>650</v>
      </c>
      <c r="Q7" s="7">
        <f t="shared" si="10"/>
        <v>541.66666666666674</v>
      </c>
      <c r="R7" s="75">
        <v>20000000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300</v>
      </c>
    </row>
    <row r="28" spans="1:19" s="10" customFormat="1" x14ac:dyDescent="0.25">
      <c r="C28" s="67" t="s">
        <v>75</v>
      </c>
      <c r="D28" s="67"/>
      <c r="F28" s="52" t="s">
        <v>84</v>
      </c>
      <c r="G28" s="52">
        <v>271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325</v>
      </c>
      <c r="H29" s="10">
        <f>G29/G28</f>
        <v>1.1992619926199262</v>
      </c>
    </row>
    <row r="30" spans="1:19" s="10" customFormat="1" x14ac:dyDescent="0.25">
      <c r="F30" s="52" t="s">
        <v>73</v>
      </c>
      <c r="G30" s="52">
        <v>50000</v>
      </c>
    </row>
    <row r="31" spans="1:19" s="10" customFormat="1" x14ac:dyDescent="0.25">
      <c r="C31" s="70"/>
      <c r="D31" s="70"/>
      <c r="F31" s="70" t="s">
        <v>74</v>
      </c>
      <c r="G31" s="70">
        <f>G28*G30</f>
        <v>13550000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12195000</v>
      </c>
    </row>
    <row r="33" spans="3:7" s="10" customFormat="1" x14ac:dyDescent="0.25">
      <c r="C33" s="70"/>
      <c r="D33" s="70"/>
      <c r="F33" s="70" t="s">
        <v>25</v>
      </c>
      <c r="G33" s="70">
        <f>G31*80%</f>
        <v>10840000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2024-09-28T11:29:11Z</dcterms:modified>
</cp:coreProperties>
</file>