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Ashok Kumar Jha\"/>
    </mc:Choice>
  </mc:AlternateContent>
  <xr:revisionPtr revIDLastSave="0" documentId="13_ncr:1_{B0B3E0C9-1AE4-4D65-BF84-3FD880EE6C4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2" i="4" l="1"/>
  <c r="H32" i="4"/>
  <c r="G32" i="4"/>
  <c r="E29" i="4"/>
  <c r="Q5" i="4" l="1"/>
  <c r="C20" i="23"/>
  <c r="Q4" i="4"/>
  <c r="Q3" i="4"/>
  <c r="Q2" i="4"/>
  <c r="G28" i="4"/>
  <c r="G29" i="4" s="1"/>
  <c r="G31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<sst xmlns="http://schemas.openxmlformats.org/spreadsheetml/2006/main" count="134" uniqueCount="92">
  <si>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</si>
  <si>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</si>
  <si>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</si>
  <si>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</si>
  <si>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</si>
  <si>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</si>
  <si>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</si>
  <si>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</si>
  <si>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</si>
  <si>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</si>
  <si>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</si>
  <si>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</si>
  <si>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</si>
  <si>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</si>
  <si>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</si>
  <si>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</si>
  <si>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</si>
  <si>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</si>
  <si>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</si>
  <si>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</si>
  <si>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</si>
  <si>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</si>
  <si>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</si>
  <si>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</si>
  <si>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</si>
  <si>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</si>
  <si>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</si>
  <si>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</si>
  <si>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</si>
  <si>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</si>
  <si>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</si>
  <si>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</si>
  <si>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</si>
  <si>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</si>
  <si>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</si>
  <si>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</si>
  <si>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</si>
  <si>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</si>
  <si>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</si>
  <si>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</si>
  <si>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</si>
  <si>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</si>
  <si>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</si>
  <si>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</si>
  <si>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</si>
  <si>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</si>
  <si>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</si>
  <si>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</si>
  <si>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</si>
  <si>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</si>
  <si>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</si>
  <si>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</si>
  <si>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</si>
  <si>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</si>
  <si>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</si>
  <si>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</si>
  <si>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</si>
  <si>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</si>
  <si>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</si>
  <si>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</si>
  <si>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</si>
  <si>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</si>
  <si>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</si>
  <si>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</si>
  <si>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</si>
  <si>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</si>
  <si>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</si>
  <si>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</si>
  <si>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</si>
  <si>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</si>
  <si>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</si>
  <si>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</si>
  <si>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</si>
  <si>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</si>
  <si>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</si>
  <si>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</si>
  <si>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</si>
  <si>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</si>
  <si>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</si>
  <si>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</si>
  <si>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</si>
  <si>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</si>
  <si>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</si>
  <si>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</si>
  <si>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TACA</t>
  </si>
  <si>
    <t>Total Cost</t>
  </si>
  <si>
    <t>Agr Value</t>
  </si>
  <si>
    <t>IGR-25.07.24</t>
  </si>
  <si>
    <t>IGR-24.07.24</t>
  </si>
  <si>
    <t>IGR-26.04.24</t>
  </si>
  <si>
    <t>IGR-01.08.23</t>
  </si>
  <si>
    <t>After possession and fully furnished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</si>
</sst>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B6C6D-F083-43FE-A266-E4879FB55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AB3DF-82F3-4F3D-8A44-077A39FF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26998-F36E-4165-994B-C3EFE2986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C80D6-48E9-4752-B7AA-268B69295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52FDD-8A10-496A-B2F8-962A7576D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E7312-3C29-4D40-8265-EB04A073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1A014-E094-492B-9661-229E2D06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69ADEC-9148-498C-9E39-C82ACDD8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8118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CCBC7-925D-4D1D-8837-277439E1B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O37" sqref="O3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7000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1790</v>
      </c>
      <c r="D18" s="24"/>
    </row>
    <row r="19" spans="1:5" x14ac:dyDescent="0.25">
      <c r="A19" s="15" t="s">
        <v>73</v>
      </c>
      <c r="B19" s="6"/>
      <c r="C19" s="30">
        <f>C18*C16</f>
        <v>18795000</v>
      </c>
      <c r="D19" s="72"/>
      <c r="E19" s="65"/>
    </row>
    <row r="20" spans="1:5" x14ac:dyDescent="0.25">
      <c r="A20" s="15" t="s">
        <v>24</v>
      </c>
      <c r="C20" s="31">
        <f>C19*98%</f>
        <v>18419100</v>
      </c>
      <c r="D20" s="30"/>
      <c r="E20" s="65"/>
    </row>
    <row r="21" spans="1:5" x14ac:dyDescent="0.25">
      <c r="A21" s="15" t="s">
        <v>25</v>
      </c>
      <c r="C21" s="31">
        <f>C19*80%</f>
        <v>15036000</v>
      </c>
      <c r="D21" s="31"/>
      <c r="E21" s="65"/>
    </row>
    <row r="22" spans="1:5" hidden="1" x14ac:dyDescent="0.25">
      <c r="A22" s="15"/>
      <c r="D22" s="24"/>
    </row>
    <row r="23" spans="1:5" hidden="1" x14ac:dyDescent="0.25">
      <c r="A23" s="32" t="s">
        <v>26</v>
      </c>
      <c r="B23" s="33"/>
      <c r="C23" s="34">
        <f>C4*C18</f>
        <v>6265000</v>
      </c>
      <c r="D23" s="34"/>
    </row>
    <row r="24" spans="1:5" hidden="1" x14ac:dyDescent="0.25">
      <c r="A24" s="15" t="s">
        <v>27</v>
      </c>
    </row>
    <row r="25" spans="1:5" x14ac:dyDescent="0.25">
      <c r="A25" s="35" t="s">
        <v>28</v>
      </c>
      <c r="B25" s="16"/>
      <c r="C25" s="31">
        <v>55000</v>
      </c>
      <c r="D25" s="31" t="s">
        <v>91</v>
      </c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1134.2026799999999</v>
      </c>
      <c r="C2" s="4">
        <f t="shared" ref="C2:C16" si="1">B2*1.2</f>
        <v>1361.0432159999998</v>
      </c>
      <c r="D2" s="4">
        <f t="shared" ref="D2:D16" si="2">C2*1.2</f>
        <v>1633.2518591999997</v>
      </c>
      <c r="E2" s="5">
        <f t="shared" ref="E2:E16" si="3">R2</f>
        <v>11863800</v>
      </c>
      <c r="F2" s="74">
        <f t="shared" ref="F2:F15" si="4">ROUND((E2/B2),0)</f>
        <v>10460</v>
      </c>
      <c r="G2" s="74">
        <f t="shared" ref="G2:G15" si="5">ROUND((E2/C2),0)</f>
        <v>8717</v>
      </c>
      <c r="H2" s="74">
        <f t="shared" ref="H2:H15" si="6">ROUND((E2/D2),0)</f>
        <v>7264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105.37*10.764</f>
        <v>1134.2026799999999</v>
      </c>
      <c r="R2" s="75">
        <v>11863800</v>
      </c>
      <c r="S2" s="75" t="s">
        <v>87</v>
      </c>
    </row>
    <row r="3" spans="1:19" x14ac:dyDescent="0.25">
      <c r="A3" s="4">
        <v>2</v>
      </c>
      <c r="B3" s="4">
        <f t="shared" si="0"/>
        <v>1609.43328</v>
      </c>
      <c r="C3" s="4">
        <f t="shared" si="1"/>
        <v>1931.3199359999999</v>
      </c>
      <c r="D3" s="4">
        <f t="shared" si="2"/>
        <v>2317.5839231999998</v>
      </c>
      <c r="E3" s="5">
        <f t="shared" si="3"/>
        <v>15893420</v>
      </c>
      <c r="F3" s="4">
        <f t="shared" si="4"/>
        <v>9875</v>
      </c>
      <c r="G3" s="4">
        <f t="shared" si="5"/>
        <v>8229</v>
      </c>
      <c r="H3" s="4">
        <f t="shared" si="6"/>
        <v>6858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149.52*10.764</f>
        <v>1609.43328</v>
      </c>
      <c r="R3" s="2">
        <v>15893420</v>
      </c>
      <c r="S3" s="2" t="s">
        <v>88</v>
      </c>
    </row>
    <row r="4" spans="1:19" x14ac:dyDescent="0.25">
      <c r="A4" s="4">
        <v>3</v>
      </c>
      <c r="B4" s="4">
        <f t="shared" si="0"/>
        <v>1609.43328</v>
      </c>
      <c r="C4" s="4">
        <f t="shared" si="1"/>
        <v>1931.3199359999999</v>
      </c>
      <c r="D4" s="4">
        <f t="shared" si="2"/>
        <v>2317.5839231999998</v>
      </c>
      <c r="E4" s="5">
        <f t="shared" si="3"/>
        <v>16296400</v>
      </c>
      <c r="F4" s="74">
        <f t="shared" si="4"/>
        <v>10126</v>
      </c>
      <c r="G4" s="74">
        <f t="shared" si="5"/>
        <v>8438</v>
      </c>
      <c r="H4" s="74">
        <f t="shared" si="6"/>
        <v>7032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149.52*10.764</f>
        <v>1609.43328</v>
      </c>
      <c r="R4" s="75">
        <v>16296400</v>
      </c>
      <c r="S4" s="75" t="s">
        <v>89</v>
      </c>
    </row>
    <row r="5" spans="1:19" x14ac:dyDescent="0.25">
      <c r="A5" s="4">
        <v>4</v>
      </c>
      <c r="B5" s="4">
        <f t="shared" si="0"/>
        <v>1134.2026799999999</v>
      </c>
      <c r="C5" s="4">
        <f t="shared" si="1"/>
        <v>1361.0432159999998</v>
      </c>
      <c r="D5" s="4">
        <f t="shared" si="2"/>
        <v>1633.2518591999997</v>
      </c>
      <c r="E5" s="5">
        <f t="shared" si="3"/>
        <v>11087140</v>
      </c>
      <c r="F5" s="4">
        <f t="shared" si="4"/>
        <v>9775</v>
      </c>
      <c r="G5" s="4">
        <f t="shared" si="5"/>
        <v>8146</v>
      </c>
      <c r="H5" s="4">
        <f t="shared" si="6"/>
        <v>6788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105.37*10.764</f>
        <v>1134.2026799999999</v>
      </c>
      <c r="R5" s="2">
        <v>11087140</v>
      </c>
      <c r="S5" s="2" t="s">
        <v>90</v>
      </c>
    </row>
    <row r="6" spans="1:19" x14ac:dyDescent="0.25">
      <c r="A6" s="4">
        <v>5</v>
      </c>
      <c r="B6" s="4">
        <f t="shared" si="0"/>
        <v>1789</v>
      </c>
      <c r="C6" s="4">
        <f t="shared" si="1"/>
        <v>2146.7999999999997</v>
      </c>
      <c r="D6" s="4">
        <f t="shared" si="2"/>
        <v>2576.1599999999994</v>
      </c>
      <c r="E6" s="5">
        <f t="shared" si="3"/>
        <v>19200000</v>
      </c>
      <c r="F6" s="4">
        <f t="shared" si="4"/>
        <v>10732</v>
      </c>
      <c r="G6" s="4">
        <f t="shared" si="5"/>
        <v>8944</v>
      </c>
      <c r="H6" s="4">
        <f t="shared" si="6"/>
        <v>7453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1789</v>
      </c>
      <c r="R6" s="2">
        <v>19200000</v>
      </c>
      <c r="S6" s="2"/>
    </row>
    <row r="7" spans="1:19" x14ac:dyDescent="0.25">
      <c r="A7" s="4">
        <v>6</v>
      </c>
      <c r="B7" s="4">
        <f t="shared" si="0"/>
        <v>1789</v>
      </c>
      <c r="C7" s="4">
        <f t="shared" si="1"/>
        <v>2146.7999999999997</v>
      </c>
      <c r="D7" s="4">
        <f t="shared" si="2"/>
        <v>2576.1599999999994</v>
      </c>
      <c r="E7" s="5">
        <f t="shared" si="3"/>
        <v>18900000</v>
      </c>
      <c r="F7" s="74">
        <f t="shared" si="4"/>
        <v>10565</v>
      </c>
      <c r="G7" s="74">
        <f t="shared" si="5"/>
        <v>8804</v>
      </c>
      <c r="H7" s="74">
        <f t="shared" si="6"/>
        <v>7337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1789</v>
      </c>
      <c r="R7" s="75">
        <v>18900000</v>
      </c>
      <c r="S7" s="2"/>
    </row>
    <row r="8" spans="1:19" x14ac:dyDescent="0.25">
      <c r="A8" s="4">
        <v>7</v>
      </c>
      <c r="B8" s="4">
        <f t="shared" si="0"/>
        <v>1857</v>
      </c>
      <c r="C8" s="4">
        <f t="shared" si="1"/>
        <v>2228.4</v>
      </c>
      <c r="D8" s="4">
        <f t="shared" si="2"/>
        <v>2674.08</v>
      </c>
      <c r="E8" s="5">
        <f t="shared" si="3"/>
        <v>22000000</v>
      </c>
      <c r="F8" s="74">
        <f t="shared" si="4"/>
        <v>11847</v>
      </c>
      <c r="G8" s="74">
        <f t="shared" si="5"/>
        <v>9873</v>
      </c>
      <c r="H8" s="74">
        <f t="shared" si="6"/>
        <v>8227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1857</v>
      </c>
      <c r="R8" s="75">
        <v>22000000</v>
      </c>
      <c r="S8" s="2"/>
    </row>
    <row r="9" spans="1:19" x14ac:dyDescent="0.25">
      <c r="A9" s="4">
        <v>8</v>
      </c>
      <c r="B9" s="4">
        <f t="shared" si="0"/>
        <v>1863</v>
      </c>
      <c r="C9" s="4">
        <f t="shared" si="1"/>
        <v>2235.6</v>
      </c>
      <c r="D9" s="4">
        <f t="shared" si="2"/>
        <v>2682.72</v>
      </c>
      <c r="E9" s="5">
        <f t="shared" si="3"/>
        <v>20000000</v>
      </c>
      <c r="F9" s="4">
        <f t="shared" si="4"/>
        <v>10735</v>
      </c>
      <c r="G9" s="4">
        <f t="shared" si="5"/>
        <v>8946</v>
      </c>
      <c r="H9" s="4">
        <f t="shared" si="6"/>
        <v>7455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1863</v>
      </c>
      <c r="R9" s="2">
        <v>20000000</v>
      </c>
      <c r="S9" s="2"/>
    </row>
    <row r="10" spans="1:19" x14ac:dyDescent="0.25">
      <c r="A10" s="4">
        <v>9</v>
      </c>
      <c r="B10" s="4">
        <f t="shared" si="0"/>
        <v>1862</v>
      </c>
      <c r="C10" s="4">
        <f t="shared" si="1"/>
        <v>2234.4</v>
      </c>
      <c r="D10" s="4">
        <f t="shared" si="2"/>
        <v>2681.28</v>
      </c>
      <c r="E10" s="5">
        <f t="shared" si="3"/>
        <v>17000000</v>
      </c>
      <c r="F10" s="4">
        <f t="shared" si="4"/>
        <v>9130</v>
      </c>
      <c r="G10" s="4">
        <f t="shared" si="5"/>
        <v>7608</v>
      </c>
      <c r="H10" s="4">
        <f t="shared" si="6"/>
        <v>6340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1862</v>
      </c>
      <c r="R10" s="2">
        <v>17000000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83</v>
      </c>
      <c r="G26" s="52">
        <v>1458</v>
      </c>
    </row>
    <row r="27" spans="1:19" s="10" customFormat="1" x14ac:dyDescent="0.25">
      <c r="F27" s="52" t="s">
        <v>84</v>
      </c>
      <c r="G27" s="52">
        <v>332</v>
      </c>
    </row>
    <row r="28" spans="1:19" s="10" customFormat="1" x14ac:dyDescent="0.25">
      <c r="C28" s="67" t="s">
        <v>74</v>
      </c>
      <c r="D28" s="67"/>
      <c r="F28" s="52" t="s">
        <v>84</v>
      </c>
      <c r="G28" s="52">
        <f>SUM(G26:G27)</f>
        <v>1790</v>
      </c>
    </row>
    <row r="29" spans="1:19" s="10" customFormat="1" x14ac:dyDescent="0.25">
      <c r="C29" s="67" t="s">
        <v>86</v>
      </c>
      <c r="D29" s="67">
        <v>16979725</v>
      </c>
      <c r="E29" s="10">
        <f>D29/G28</f>
        <v>9485.8798882681567</v>
      </c>
      <c r="F29" s="52" t="s">
        <v>71</v>
      </c>
      <c r="G29" s="52">
        <f>G28*1.1</f>
        <v>1969.0000000000002</v>
      </c>
      <c r="H29" s="10">
        <f>G29/G28</f>
        <v>1.1000000000000001</v>
      </c>
    </row>
    <row r="30" spans="1:19" s="10" customFormat="1" x14ac:dyDescent="0.25">
      <c r="C30" s="67" t="s">
        <v>85</v>
      </c>
      <c r="D30" s="67">
        <v>18890201</v>
      </c>
      <c r="F30" s="52" t="s">
        <v>72</v>
      </c>
      <c r="G30" s="52">
        <v>10500</v>
      </c>
    </row>
    <row r="31" spans="1:19" s="10" customFormat="1" x14ac:dyDescent="0.25">
      <c r="C31" s="70"/>
      <c r="D31" s="70"/>
      <c r="F31" s="70" t="s">
        <v>73</v>
      </c>
      <c r="G31" s="70">
        <f>G28*G30</f>
        <v>18795000</v>
      </c>
      <c r="H31" s="10">
        <f>G31/D29</f>
        <v>1.1069083863254559</v>
      </c>
    </row>
    <row r="32" spans="1:19" s="10" customFormat="1" x14ac:dyDescent="0.25">
      <c r="C32" s="70"/>
      <c r="D32" s="70"/>
      <c r="F32" s="70" t="s">
        <v>24</v>
      </c>
      <c r="G32" s="70">
        <f>G31*98%</f>
        <v>18419100</v>
      </c>
      <c r="H32" s="10">
        <f>G32*0.7</f>
        <v>12893370</v>
      </c>
      <c r="I32" s="10">
        <f>D29*0.9</f>
        <v>15281752.5</v>
      </c>
    </row>
    <row r="33" spans="3:7" s="10" customFormat="1" x14ac:dyDescent="0.25">
      <c r="C33" s="70"/>
      <c r="D33" s="70"/>
      <c r="F33" s="70" t="s">
        <v>25</v>
      </c>
      <c r="G33" s="70">
        <f>G31*80%</f>
        <v>15036000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2024-09-30T05:27:27Z</dcterms:modified>
</cp:coreProperties>
</file>