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Mandvi\Nirav Metals\848\"/>
    </mc:Choice>
  </mc:AlternateContent>
  <xr:revisionPtr revIDLastSave="0" documentId="13_ncr:1_{B723B489-7E14-4C25-83D2-DCF316C777A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3" sheetId="3" r:id="rId2"/>
    <sheet name="Sheet4" sheetId="4" r:id="rId3"/>
    <sheet name="Sheet5" sheetId="5" r:id="rId4"/>
    <sheet name="Sheet6" sheetId="6" r:id="rId5"/>
    <sheet name="Sheet7" sheetId="7" r:id="rId6"/>
    <sheet name="Sheet8" sheetId="8" r:id="rId7"/>
    <sheet name="Sheet9" sheetId="9" r:id="rId8"/>
    <sheet name="Sheet10" sheetId="10" r:id="rId9"/>
    <sheet name="Sheet11" sheetId="11" r:id="rId10"/>
    <sheet name="Sheet12" sheetId="12" r:id="rId11"/>
    <sheet name="Sheet19" sheetId="19" r:id="rId12"/>
    <sheet name="Sheet13" sheetId="13" r:id="rId13"/>
    <sheet name="Sheet15" sheetId="15" r:id="rId14"/>
    <sheet name="Sheet16" sheetId="16" r:id="rId15"/>
    <sheet name="Sheet17" sheetId="17" r:id="rId16"/>
    <sheet name="Sheet18" sheetId="18" r:id="rId1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8" i="1" l="1"/>
  <c r="N24" i="1" l="1"/>
  <c r="O24" i="1" s="1"/>
  <c r="P24" i="1" s="1"/>
  <c r="Q24" i="1" s="1"/>
  <c r="R24" i="1" s="1"/>
  <c r="I24" i="1"/>
  <c r="H24" i="1"/>
  <c r="G24" i="1"/>
  <c r="D24" i="1"/>
  <c r="B24" i="1"/>
  <c r="A24" i="1"/>
  <c r="O23" i="1"/>
  <c r="P23" i="1" s="1"/>
  <c r="Q23" i="1" s="1"/>
  <c r="R23" i="1" s="1"/>
  <c r="N23" i="1"/>
  <c r="I23" i="1"/>
  <c r="H23" i="1"/>
  <c r="G23" i="1"/>
  <c r="D23" i="1"/>
  <c r="B23" i="1"/>
  <c r="A23" i="1"/>
  <c r="N22" i="1"/>
  <c r="O22" i="1" s="1"/>
  <c r="P22" i="1" s="1"/>
  <c r="Q22" i="1" s="1"/>
  <c r="R22" i="1" s="1"/>
  <c r="I22" i="1"/>
  <c r="H22" i="1"/>
  <c r="G22" i="1"/>
  <c r="D22" i="1"/>
  <c r="B22" i="1"/>
  <c r="A22" i="1"/>
  <c r="N21" i="1"/>
  <c r="O21" i="1" s="1"/>
  <c r="P21" i="1" s="1"/>
  <c r="Q21" i="1" s="1"/>
  <c r="R21" i="1" s="1"/>
  <c r="I21" i="1"/>
  <c r="H21" i="1"/>
  <c r="G21" i="1"/>
  <c r="D21" i="1"/>
  <c r="B21" i="1"/>
  <c r="A21" i="1"/>
  <c r="N20" i="1"/>
  <c r="O20" i="1" s="1"/>
  <c r="P20" i="1" s="1"/>
  <c r="Q20" i="1" s="1"/>
  <c r="R20" i="1" s="1"/>
  <c r="I20" i="1"/>
  <c r="H20" i="1"/>
  <c r="G20" i="1"/>
  <c r="D20" i="1"/>
  <c r="B20" i="1"/>
  <c r="A20" i="1"/>
  <c r="O19" i="1"/>
  <c r="P19" i="1" s="1"/>
  <c r="Q19" i="1" s="1"/>
  <c r="R19" i="1" s="1"/>
  <c r="N19" i="1"/>
  <c r="I19" i="1"/>
  <c r="H19" i="1"/>
  <c r="G19" i="1"/>
  <c r="D19" i="1"/>
  <c r="B19" i="1"/>
  <c r="A19" i="1"/>
  <c r="T15" i="1"/>
  <c r="T9" i="1"/>
  <c r="T22" i="1" l="1"/>
  <c r="E22" i="1" s="1"/>
  <c r="F22" i="1" s="1"/>
  <c r="C22" i="1"/>
  <c r="T20" i="1"/>
  <c r="E20" i="1" s="1"/>
  <c r="F20" i="1" s="1"/>
  <c r="C20" i="1"/>
  <c r="T23" i="1"/>
  <c r="E23" i="1" s="1"/>
  <c r="F23" i="1" s="1"/>
  <c r="C23" i="1"/>
  <c r="T21" i="1"/>
  <c r="E21" i="1" s="1"/>
  <c r="F21" i="1" s="1"/>
  <c r="C21" i="1"/>
  <c r="T19" i="1"/>
  <c r="E19" i="1" s="1"/>
  <c r="F19" i="1" s="1"/>
  <c r="C19" i="1"/>
  <c r="T24" i="1"/>
  <c r="E24" i="1" s="1"/>
  <c r="F24" i="1" s="1"/>
  <c r="C24" i="1"/>
  <c r="T7" i="1"/>
  <c r="K29" i="1" l="1"/>
  <c r="N2" i="1" l="1"/>
  <c r="O2" i="1" s="1"/>
  <c r="P2" i="1" s="1"/>
  <c r="Q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Q3" i="1" s="1"/>
  <c r="T3" i="1" s="1"/>
  <c r="N4" i="1"/>
  <c r="O4" i="1" s="1"/>
  <c r="P4" i="1" s="1"/>
  <c r="Q4" i="1" s="1"/>
  <c r="T4" i="1" s="1"/>
  <c r="N5" i="1"/>
  <c r="O5" i="1" s="1"/>
  <c r="P5" i="1" s="1"/>
  <c r="Q5" i="1" s="1"/>
  <c r="T5" i="1" s="1"/>
  <c r="N6" i="1"/>
  <c r="O6" i="1" s="1"/>
  <c r="P6" i="1" s="1"/>
  <c r="Q6" i="1" s="1"/>
  <c r="T6" i="1" s="1"/>
  <c r="N7" i="1"/>
  <c r="O7" i="1" s="1"/>
  <c r="P7" i="1" s="1"/>
  <c r="Q7" i="1" s="1"/>
  <c r="N8" i="1"/>
  <c r="O8" i="1" s="1"/>
  <c r="P8" i="1" s="1"/>
  <c r="Q8" i="1" s="1"/>
  <c r="N9" i="1"/>
  <c r="O9" i="1" s="1"/>
  <c r="P9" i="1" s="1"/>
  <c r="Q9" i="1" s="1"/>
  <c r="N10" i="1"/>
  <c r="O10" i="1" s="1"/>
  <c r="P10" i="1" s="1"/>
  <c r="Q10" i="1" s="1"/>
  <c r="T10" i="1" s="1"/>
  <c r="N11" i="1"/>
  <c r="O11" i="1" s="1"/>
  <c r="P11" i="1" s="1"/>
  <c r="Q11" i="1" s="1"/>
  <c r="T11" i="1" s="1"/>
  <c r="N12" i="1"/>
  <c r="O12" i="1" s="1"/>
  <c r="N13" i="1"/>
  <c r="O13" i="1"/>
  <c r="P13" i="1" s="1"/>
  <c r="Q13" i="1" s="1"/>
  <c r="T13" i="1" s="1"/>
  <c r="N14" i="1"/>
  <c r="O14" i="1"/>
  <c r="P14" i="1" s="1"/>
  <c r="Q14" i="1" s="1"/>
  <c r="T14" i="1" s="1"/>
  <c r="N15" i="1"/>
  <c r="O15" i="1" s="1"/>
  <c r="P15" i="1" s="1"/>
  <c r="Q15" i="1" s="1"/>
  <c r="N16" i="1"/>
  <c r="O16" i="1" s="1"/>
  <c r="P16" i="1" s="1"/>
  <c r="Q16" i="1" s="1"/>
  <c r="T16" i="1" s="1"/>
  <c r="N17" i="1"/>
  <c r="O17" i="1"/>
  <c r="P17" i="1" s="1"/>
  <c r="Q17" i="1" s="1"/>
  <c r="T17" i="1" s="1"/>
  <c r="N18" i="1"/>
  <c r="O18" i="1" s="1"/>
  <c r="P18" i="1" s="1"/>
  <c r="Q18" i="1" s="1"/>
  <c r="T18" i="1" s="1"/>
  <c r="Q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<sst xmlns="http://schemas.openxmlformats.org/spreadsheetml/2006/main" count="38" uniqueCount="33">
  <si>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</si>
  <si>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</si>
  <si>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</si>
  <si>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</si>
  <si>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</si>
  <si>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</si>
  <si>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</si>
  <si>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</si>
  <si>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</si>
  <si>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</si>
  <si>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</si>
  <si>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</si>
  <si>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</si>
  <si>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</si>
  <si>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</si>
  <si>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</si>
  <si>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</si>
  <si>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Central Bank of India\Mandvi\Nirav Metals\848</t>
  </si>
  <si>
    <t>plot</t>
  </si>
  <si>
    <t>sqm</t>
  </si>
  <si>
    <t>rate</t>
  </si>
  <si>
    <t>fmv</t>
  </si>
  <si>
    <t>19°01'42.9"N 73°06'22.9"E</t>
  </si>
  <si>
    <t>08.11.23</t>
  </si>
  <si>
    <t>09.11.23</t>
  </si>
  <si>
    <t>16.10.23</t>
  </si>
  <si>
    <t>16.10.203</t>
  </si>
  <si>
    <t>03.10.23</t>
  </si>
  <si>
    <t>08.09.23</t>
  </si>
  <si>
    <t>18.08.23</t>
  </si>
  <si>
    <t>17.02.23</t>
  </si>
  <si>
    <t>Market Valeu</t>
  </si>
  <si>
    <t>02.02.24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</si>
</sst>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000000"/>
    <numFmt numFmtId="165" formatCode="0.0000000000000"/>
    <numFmt numFmtId="166" formatCode="0.0000000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43" fontId="0" fillId="0" borderId="0" xfId="1" applyFont="1"/>
    <xf numFmtId="4" fontId="2" fillId="0" borderId="0" xfId="0" applyNumberFormat="1" applyFont="1"/>
    <xf numFmtId="43" fontId="2" fillId="0" borderId="0" xfId="1" applyFont="1"/>
    <xf numFmtId="0" fontId="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C618A-DD7E-4FEA-81D8-F44CDE0E8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621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372378</xdr:colOff>
      <xdr:row>41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9FE737-68D9-42E6-9B27-888731BEF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68378" cy="783064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381904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D810B1-1B40-49F3-94F3-9FBF069B5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77904" cy="79354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372378</xdr:colOff>
      <xdr:row>37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59CA05-B72D-4454-A16C-F51C677FD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68378" cy="720190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400957</xdr:colOff>
      <xdr:row>38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45B724-0832-4CC5-97FA-D29B5A5B2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96957" cy="73733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391430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623D67-6346-4CEE-A18B-D14017CA7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87430" cy="75162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410483</xdr:colOff>
      <xdr:row>37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81A10E-B8BD-48FB-BD04-F664B7C67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06483" cy="718285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391430</xdr:colOff>
      <xdr:row>37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13F068-9284-4D0B-8DF9-C7EADE205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87430" cy="7173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D09D2-7714-4D20-A09B-F978AE9FD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629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85725</xdr:rowOff>
    </xdr:from>
    <xdr:to>
      <xdr:col>9</xdr:col>
      <xdr:colOff>514350</xdr:colOff>
      <xdr:row>20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1D0844-9FD2-4DE6-8C2C-6562E61BA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5"/>
          <a:ext cx="5781675" cy="37719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15</xdr:col>
      <xdr:colOff>344139</xdr:colOff>
      <xdr:row>34</xdr:row>
      <xdr:rowOff>19824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779377-4F33-424B-AF60-DA6674B5D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52500"/>
          <a:ext cx="8878539" cy="55443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28575</xdr:rowOff>
    </xdr:from>
    <xdr:to>
      <xdr:col>14</xdr:col>
      <xdr:colOff>314325</xdr:colOff>
      <xdr:row>31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FAEC5-5999-4473-A465-2FE3ED4F7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575"/>
          <a:ext cx="8572500" cy="5981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190499</xdr:rowOff>
    </xdr:from>
    <xdr:to>
      <xdr:col>18</xdr:col>
      <xdr:colOff>419100</xdr:colOff>
      <xdr:row>42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3E1F2-19AA-4872-8475-3A0E14F7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499"/>
          <a:ext cx="10172700" cy="7496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381904</xdr:colOff>
      <xdr:row>40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038B4-7B30-4B2C-95CF-BE2F317BB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77904" cy="76782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343799</xdr:colOff>
      <xdr:row>37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27B5B4-B4BE-4BBD-8F71-2AB511FFC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39799" cy="70590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391430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F6D14A-AA60-4CFD-8E14-C6314AFE5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87430" cy="8297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9"/>
  <sheetViews>
    <sheetView tabSelected="1" topLeftCell="D1" workbookViewId="0">
      <selection activeCell="F30" sqref="F30"/>
    </sheetView>
  </sheetViews>
  <sheetFormatPr defaultRowHeight="15" x14ac:dyDescent="0.25"/>
  <cols>
    <col min="3" max="3" width="11.140625" bestFit="1" customWidth="1"/>
    <col min="4" max="4" width="14.28515625" bestFit="1" customWidth="1"/>
    <col min="5" max="6" width="12.5703125" customWidth="1"/>
    <col min="7" max="7" width="9.28515625" bestFit="1" customWidth="1"/>
    <col min="8" max="8" width="14.28515625" bestFit="1" customWidth="1"/>
    <col min="9" max="9" width="11.140625" bestFit="1" customWidth="1"/>
    <col min="14" max="14" width="11.7109375" customWidth="1"/>
    <col min="17" max="17" width="9.5703125" bestFit="1" customWidth="1"/>
    <col min="18" max="18" width="11.7109375" customWidth="1"/>
    <col min="19" max="20" width="14.28515625" bestFit="1" customWidth="1"/>
    <col min="22" max="22" width="14.28515625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31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0</v>
      </c>
      <c r="D2" s="7">
        <f t="shared" ref="D2:D18" si="3">S2</f>
        <v>0</v>
      </c>
      <c r="E2" s="7">
        <f t="shared" ref="E2:E18" si="4">T2</f>
        <v>0</v>
      </c>
      <c r="F2" s="7">
        <f t="shared" ref="F2:F18" si="5">ROUND((E2/10.764),0)</f>
        <v>0</v>
      </c>
      <c r="G2" s="7">
        <f t="shared" ref="G2:G18" si="6">U2</f>
        <v>0</v>
      </c>
      <c r="H2" s="7">
        <f t="shared" ref="H2:H18" si="7">V2</f>
        <v>0</v>
      </c>
      <c r="I2" s="7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/>
      <c r="S2" s="7"/>
      <c r="T2" s="7"/>
      <c r="U2" s="7"/>
      <c r="V2" s="7"/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250</v>
      </c>
      <c r="D3" s="7">
        <f t="shared" si="3"/>
        <v>7500000</v>
      </c>
      <c r="E3" s="7">
        <f t="shared" si="4"/>
        <v>30000</v>
      </c>
      <c r="F3" s="7">
        <f t="shared" si="5"/>
        <v>2787</v>
      </c>
      <c r="G3" s="7">
        <f t="shared" si="6"/>
        <v>0</v>
      </c>
      <c r="H3" s="7">
        <f t="shared" si="7"/>
        <v>0</v>
      </c>
      <c r="I3" s="7">
        <f t="shared" si="8"/>
        <v>0</v>
      </c>
      <c r="M3" s="6">
        <v>0</v>
      </c>
      <c r="N3" s="6">
        <f t="shared" ref="N3:N18" si="13">M3*2.47107605477881</f>
        <v>0</v>
      </c>
      <c r="O3" s="6">
        <f t="shared" ref="O3:O18" si="14">N3*40.0001976870614</f>
        <v>0</v>
      </c>
      <c r="P3" s="6">
        <f t="shared" ref="P3:P18" si="15">O3*121.0167464</f>
        <v>0</v>
      </c>
      <c r="Q3" s="6">
        <f t="shared" ref="Q3:Q18" si="16">P3*8.99870078651798</f>
        <v>0</v>
      </c>
      <c r="R3" s="2">
        <v>250</v>
      </c>
      <c r="S3" s="7">
        <v>7500000</v>
      </c>
      <c r="T3" s="7">
        <f t="shared" ref="T3:T18" si="17">ROUND((S3/R3),0)</f>
        <v>30000</v>
      </c>
      <c r="U3" s="7"/>
      <c r="V3" s="7"/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900</v>
      </c>
      <c r="D4" s="7">
        <f t="shared" si="3"/>
        <v>10811000</v>
      </c>
      <c r="E4" s="7">
        <f t="shared" si="4"/>
        <v>12012</v>
      </c>
      <c r="F4" s="7">
        <f t="shared" si="5"/>
        <v>1116</v>
      </c>
      <c r="G4" s="7" t="str">
        <f t="shared" si="6"/>
        <v>02.02.24</v>
      </c>
      <c r="H4" s="7">
        <f t="shared" si="7"/>
        <v>10800000</v>
      </c>
      <c r="I4" s="7">
        <f t="shared" si="8"/>
        <v>0</v>
      </c>
      <c r="M4" s="6">
        <v>0</v>
      </c>
      <c r="N4" s="6">
        <f t="shared" si="13"/>
        <v>0</v>
      </c>
      <c r="O4" s="6">
        <f t="shared" si="14"/>
        <v>0</v>
      </c>
      <c r="P4" s="6">
        <f t="shared" si="15"/>
        <v>0</v>
      </c>
      <c r="Q4" s="6">
        <f t="shared" si="16"/>
        <v>0</v>
      </c>
      <c r="R4" s="2">
        <v>900</v>
      </c>
      <c r="S4" s="7">
        <v>10811000</v>
      </c>
      <c r="T4" s="7">
        <f t="shared" si="17"/>
        <v>12012</v>
      </c>
      <c r="U4" s="7" t="s">
        <v>32</v>
      </c>
      <c r="V4" s="7">
        <v>10800000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250</v>
      </c>
      <c r="D5" s="7">
        <f t="shared" si="3"/>
        <v>8500000</v>
      </c>
      <c r="E5" s="7">
        <f t="shared" si="4"/>
        <v>34000</v>
      </c>
      <c r="F5" s="7">
        <f t="shared" si="5"/>
        <v>3159</v>
      </c>
      <c r="G5" s="7">
        <f t="shared" si="6"/>
        <v>0</v>
      </c>
      <c r="H5" s="7">
        <f t="shared" si="7"/>
        <v>0</v>
      </c>
      <c r="I5" s="7">
        <f t="shared" si="8"/>
        <v>0</v>
      </c>
      <c r="M5" s="6">
        <v>0</v>
      </c>
      <c r="N5" s="6">
        <f t="shared" si="13"/>
        <v>0</v>
      </c>
      <c r="O5" s="6">
        <f t="shared" si="14"/>
        <v>0</v>
      </c>
      <c r="P5" s="6">
        <f t="shared" si="15"/>
        <v>0</v>
      </c>
      <c r="Q5" s="6">
        <f t="shared" si="16"/>
        <v>0</v>
      </c>
      <c r="R5" s="2">
        <v>250</v>
      </c>
      <c r="S5" s="7">
        <v>8500000</v>
      </c>
      <c r="T5" s="7">
        <f t="shared" si="17"/>
        <v>34000</v>
      </c>
      <c r="U5" s="7"/>
      <c r="V5" s="7"/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900</v>
      </c>
      <c r="D6" s="7">
        <f t="shared" si="3"/>
        <v>31500000</v>
      </c>
      <c r="E6" s="7">
        <f t="shared" si="4"/>
        <v>35000</v>
      </c>
      <c r="F6" s="7">
        <f t="shared" si="5"/>
        <v>3252</v>
      </c>
      <c r="G6" s="7">
        <f t="shared" si="6"/>
        <v>0</v>
      </c>
      <c r="H6" s="7">
        <f t="shared" si="7"/>
        <v>0</v>
      </c>
      <c r="I6" s="7">
        <f t="shared" si="8"/>
        <v>0</v>
      </c>
      <c r="M6" s="6">
        <v>0</v>
      </c>
      <c r="N6" s="6">
        <f t="shared" si="13"/>
        <v>0</v>
      </c>
      <c r="O6" s="6">
        <f t="shared" si="14"/>
        <v>0</v>
      </c>
      <c r="P6" s="6">
        <f t="shared" si="15"/>
        <v>0</v>
      </c>
      <c r="Q6" s="6">
        <f t="shared" si="16"/>
        <v>0</v>
      </c>
      <c r="R6" s="2">
        <v>900</v>
      </c>
      <c r="S6" s="7">
        <v>31500000</v>
      </c>
      <c r="T6" s="7">
        <f t="shared" si="17"/>
        <v>35000</v>
      </c>
      <c r="U6" s="7"/>
      <c r="V6" s="7"/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268.11</v>
      </c>
      <c r="D7" s="7">
        <f t="shared" si="3"/>
        <v>700000</v>
      </c>
      <c r="E7" s="7">
        <f t="shared" si="4"/>
        <v>2611</v>
      </c>
      <c r="F7" s="7">
        <f t="shared" si="5"/>
        <v>243</v>
      </c>
      <c r="G7" s="7">
        <f t="shared" si="6"/>
        <v>0</v>
      </c>
      <c r="H7" s="7">
        <f t="shared" si="7"/>
        <v>0</v>
      </c>
      <c r="I7" s="7">
        <f t="shared" si="8"/>
        <v>0</v>
      </c>
      <c r="M7" s="6">
        <v>0</v>
      </c>
      <c r="N7" s="6">
        <f t="shared" si="13"/>
        <v>0</v>
      </c>
      <c r="O7" s="6">
        <f t="shared" si="14"/>
        <v>0</v>
      </c>
      <c r="P7" s="6">
        <f t="shared" si="15"/>
        <v>0</v>
      </c>
      <c r="Q7" s="6">
        <f t="shared" si="16"/>
        <v>0</v>
      </c>
      <c r="R7" s="2">
        <v>268.11</v>
      </c>
      <c r="S7" s="7">
        <v>700000</v>
      </c>
      <c r="T7" s="7">
        <f t="shared" si="17"/>
        <v>2611</v>
      </c>
      <c r="U7" s="7"/>
      <c r="V7" s="7"/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1004.97</v>
      </c>
      <c r="D8" s="7">
        <f t="shared" si="3"/>
        <v>93421006</v>
      </c>
      <c r="E8" s="7">
        <f t="shared" si="4"/>
        <v>92959</v>
      </c>
      <c r="F8" s="7">
        <f t="shared" si="5"/>
        <v>8636</v>
      </c>
      <c r="G8" s="7">
        <f t="shared" si="6"/>
        <v>0</v>
      </c>
      <c r="H8" s="7">
        <f t="shared" si="7"/>
        <v>0</v>
      </c>
      <c r="I8" s="7">
        <f t="shared" si="8"/>
        <v>0</v>
      </c>
      <c r="M8" s="6">
        <v>0</v>
      </c>
      <c r="N8" s="6">
        <f t="shared" si="13"/>
        <v>0</v>
      </c>
      <c r="O8" s="6">
        <f t="shared" si="14"/>
        <v>0</v>
      </c>
      <c r="P8" s="6">
        <f t="shared" si="15"/>
        <v>0</v>
      </c>
      <c r="Q8" s="6">
        <f t="shared" si="16"/>
        <v>0</v>
      </c>
      <c r="R8" s="2">
        <v>1004.97</v>
      </c>
      <c r="S8" s="7">
        <f>ROUND(T8*R8,0)</f>
        <v>93421006</v>
      </c>
      <c r="T8" s="7">
        <v>92959</v>
      </c>
      <c r="U8" s="7"/>
      <c r="V8" s="7"/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125</v>
      </c>
      <c r="D9" s="7">
        <f t="shared" si="3"/>
        <v>7750000</v>
      </c>
      <c r="E9" s="7">
        <f t="shared" si="4"/>
        <v>62000</v>
      </c>
      <c r="F9" s="7">
        <f t="shared" si="5"/>
        <v>5760</v>
      </c>
      <c r="G9" s="7" t="str">
        <f t="shared" si="6"/>
        <v>08.11.23</v>
      </c>
      <c r="H9" s="7">
        <f t="shared" si="7"/>
        <v>3150000</v>
      </c>
      <c r="I9" s="7">
        <f t="shared" si="8"/>
        <v>0</v>
      </c>
      <c r="M9" s="6">
        <v>0</v>
      </c>
      <c r="N9" s="6">
        <f t="shared" si="13"/>
        <v>0</v>
      </c>
      <c r="O9" s="6">
        <f t="shared" si="14"/>
        <v>0</v>
      </c>
      <c r="P9" s="6">
        <f t="shared" si="15"/>
        <v>0</v>
      </c>
      <c r="Q9" s="6">
        <f t="shared" si="16"/>
        <v>0</v>
      </c>
      <c r="R9" s="8">
        <v>125</v>
      </c>
      <c r="S9" s="9">
        <v>7750000</v>
      </c>
      <c r="T9" s="9">
        <f t="shared" si="17"/>
        <v>62000</v>
      </c>
      <c r="U9" s="9" t="s">
        <v>23</v>
      </c>
      <c r="V9" s="9">
        <v>3150000</v>
      </c>
      <c r="W9" s="10"/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250</v>
      </c>
      <c r="D10" s="7">
        <f t="shared" si="3"/>
        <v>13300000</v>
      </c>
      <c r="E10" s="7">
        <f t="shared" si="4"/>
        <v>53200</v>
      </c>
      <c r="F10" s="7">
        <f t="shared" si="5"/>
        <v>4942</v>
      </c>
      <c r="G10" s="7" t="str">
        <f t="shared" si="6"/>
        <v>09.11.23</v>
      </c>
      <c r="H10" s="7">
        <f t="shared" si="7"/>
        <v>6300000</v>
      </c>
      <c r="I10" s="7">
        <f t="shared" si="8"/>
        <v>0</v>
      </c>
      <c r="M10" s="6">
        <v>0</v>
      </c>
      <c r="N10" s="6">
        <f t="shared" si="13"/>
        <v>0</v>
      </c>
      <c r="O10" s="6">
        <f t="shared" si="14"/>
        <v>0</v>
      </c>
      <c r="P10" s="6">
        <f t="shared" si="15"/>
        <v>0</v>
      </c>
      <c r="Q10" s="6">
        <f t="shared" si="16"/>
        <v>0</v>
      </c>
      <c r="R10" s="8">
        <v>250</v>
      </c>
      <c r="S10" s="9">
        <v>13300000</v>
      </c>
      <c r="T10" s="9">
        <f t="shared" si="17"/>
        <v>53200</v>
      </c>
      <c r="U10" s="9" t="s">
        <v>24</v>
      </c>
      <c r="V10" s="9">
        <v>6300000</v>
      </c>
      <c r="W10" s="10"/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250</v>
      </c>
      <c r="D11" s="7">
        <f t="shared" si="3"/>
        <v>6000000</v>
      </c>
      <c r="E11" s="7">
        <f t="shared" si="4"/>
        <v>24000</v>
      </c>
      <c r="F11" s="7">
        <f t="shared" si="5"/>
        <v>2230</v>
      </c>
      <c r="G11" s="7" t="str">
        <f t="shared" si="6"/>
        <v>08.11.23</v>
      </c>
      <c r="H11" s="7">
        <f t="shared" si="7"/>
        <v>6300000</v>
      </c>
      <c r="I11" s="7">
        <f t="shared" si="8"/>
        <v>0</v>
      </c>
      <c r="M11" s="6">
        <v>0</v>
      </c>
      <c r="N11" s="6">
        <f t="shared" si="13"/>
        <v>0</v>
      </c>
      <c r="O11" s="6">
        <f t="shared" si="14"/>
        <v>0</v>
      </c>
      <c r="P11" s="6">
        <f t="shared" si="15"/>
        <v>0</v>
      </c>
      <c r="Q11" s="6">
        <f t="shared" si="16"/>
        <v>0</v>
      </c>
      <c r="R11" s="8">
        <v>250</v>
      </c>
      <c r="S11" s="9">
        <v>6000000</v>
      </c>
      <c r="T11" s="9">
        <f t="shared" si="17"/>
        <v>24000</v>
      </c>
      <c r="U11" s="9" t="s">
        <v>23</v>
      </c>
      <c r="V11" s="9">
        <v>6300000</v>
      </c>
      <c r="W11" s="10"/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450</v>
      </c>
      <c r="D12" s="7">
        <f t="shared" si="3"/>
        <v>10300000</v>
      </c>
      <c r="E12" s="7">
        <f t="shared" si="4"/>
        <v>22889</v>
      </c>
      <c r="F12" s="7">
        <f t="shared" si="5"/>
        <v>2126</v>
      </c>
      <c r="G12" s="7" t="str">
        <f t="shared" si="6"/>
        <v>16.10.23</v>
      </c>
      <c r="H12" s="7">
        <f t="shared" si="7"/>
        <v>11340000</v>
      </c>
      <c r="I12" s="7">
        <f t="shared" si="8"/>
        <v>0</v>
      </c>
      <c r="M12" s="6">
        <v>0</v>
      </c>
      <c r="N12" s="6">
        <f t="shared" si="13"/>
        <v>0</v>
      </c>
      <c r="O12" s="6">
        <f t="shared" si="14"/>
        <v>0</v>
      </c>
      <c r="P12" s="6">
        <f t="shared" si="15"/>
        <v>0</v>
      </c>
      <c r="Q12" s="6">
        <f t="shared" si="16"/>
        <v>0</v>
      </c>
      <c r="R12" s="8">
        <v>450</v>
      </c>
      <c r="S12" s="9">
        <v>10300000</v>
      </c>
      <c r="T12" s="9">
        <f t="shared" si="17"/>
        <v>22889</v>
      </c>
      <c r="U12" s="9" t="s">
        <v>25</v>
      </c>
      <c r="V12" s="9">
        <v>11340000</v>
      </c>
      <c r="W12" s="10"/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125</v>
      </c>
      <c r="D13" s="7">
        <f t="shared" si="3"/>
        <v>3150000</v>
      </c>
      <c r="E13" s="7">
        <f t="shared" si="4"/>
        <v>25200</v>
      </c>
      <c r="F13" s="7">
        <f t="shared" si="5"/>
        <v>2341</v>
      </c>
      <c r="G13" s="7" t="str">
        <f t="shared" si="6"/>
        <v>16.10.203</v>
      </c>
      <c r="H13" s="7">
        <f t="shared" si="7"/>
        <v>3150000</v>
      </c>
      <c r="I13" s="7">
        <f t="shared" si="8"/>
        <v>0</v>
      </c>
      <c r="M13" s="6">
        <v>0</v>
      </c>
      <c r="N13" s="6">
        <f t="shared" si="13"/>
        <v>0</v>
      </c>
      <c r="O13" s="6">
        <f t="shared" si="14"/>
        <v>0</v>
      </c>
      <c r="P13" s="6">
        <f t="shared" si="15"/>
        <v>0</v>
      </c>
      <c r="Q13" s="6">
        <f t="shared" si="16"/>
        <v>0</v>
      </c>
      <c r="R13" s="8">
        <v>125</v>
      </c>
      <c r="S13" s="9">
        <v>3150000</v>
      </c>
      <c r="T13" s="9">
        <f t="shared" si="17"/>
        <v>25200</v>
      </c>
      <c r="U13" s="9" t="s">
        <v>26</v>
      </c>
      <c r="V13" s="9">
        <v>3150000</v>
      </c>
      <c r="W13" s="10"/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250</v>
      </c>
      <c r="D14" s="7">
        <f t="shared" si="3"/>
        <v>8950000</v>
      </c>
      <c r="E14" s="7">
        <f t="shared" si="4"/>
        <v>35800</v>
      </c>
      <c r="F14" s="7">
        <f t="shared" si="5"/>
        <v>3326</v>
      </c>
      <c r="G14" s="7" t="str">
        <f t="shared" si="6"/>
        <v>16.10.23</v>
      </c>
      <c r="H14" s="7">
        <f t="shared" si="7"/>
        <v>6300000</v>
      </c>
      <c r="I14" s="7">
        <f t="shared" si="8"/>
        <v>0</v>
      </c>
      <c r="M14" s="6">
        <v>0</v>
      </c>
      <c r="N14" s="6">
        <f t="shared" si="13"/>
        <v>0</v>
      </c>
      <c r="O14" s="6">
        <f t="shared" si="14"/>
        <v>0</v>
      </c>
      <c r="P14" s="6">
        <f t="shared" si="15"/>
        <v>0</v>
      </c>
      <c r="Q14" s="6">
        <f t="shared" si="16"/>
        <v>0</v>
      </c>
      <c r="R14" s="8">
        <v>250</v>
      </c>
      <c r="S14" s="9">
        <v>8950000</v>
      </c>
      <c r="T14" s="9">
        <f t="shared" si="17"/>
        <v>35800</v>
      </c>
      <c r="U14" s="9" t="s">
        <v>25</v>
      </c>
      <c r="V14" s="9">
        <v>6300000</v>
      </c>
      <c r="W14" s="10"/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450</v>
      </c>
      <c r="D15" s="7">
        <f t="shared" si="3"/>
        <v>15150000</v>
      </c>
      <c r="E15" s="7">
        <f t="shared" si="4"/>
        <v>33667</v>
      </c>
      <c r="F15" s="7">
        <f t="shared" si="5"/>
        <v>3128</v>
      </c>
      <c r="G15" s="7" t="str">
        <f t="shared" si="6"/>
        <v>03.10.23</v>
      </c>
      <c r="H15" s="7">
        <f t="shared" si="7"/>
        <v>11340000</v>
      </c>
      <c r="I15" s="7">
        <f t="shared" si="8"/>
        <v>0</v>
      </c>
      <c r="M15" s="6">
        <v>0</v>
      </c>
      <c r="N15" s="6">
        <f t="shared" si="13"/>
        <v>0</v>
      </c>
      <c r="O15" s="6">
        <f t="shared" si="14"/>
        <v>0</v>
      </c>
      <c r="P15" s="6">
        <f t="shared" si="15"/>
        <v>0</v>
      </c>
      <c r="Q15" s="6">
        <f t="shared" si="16"/>
        <v>0</v>
      </c>
      <c r="R15" s="8">
        <v>450</v>
      </c>
      <c r="S15" s="9">
        <v>15150000</v>
      </c>
      <c r="T15" s="9">
        <f t="shared" si="17"/>
        <v>33667</v>
      </c>
      <c r="U15" s="9" t="s">
        <v>27</v>
      </c>
      <c r="V15" s="9">
        <v>11340000</v>
      </c>
      <c r="W15" s="10"/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250</v>
      </c>
      <c r="D16" s="7">
        <f t="shared" si="3"/>
        <v>3000000</v>
      </c>
      <c r="E16" s="7">
        <f t="shared" si="4"/>
        <v>12000</v>
      </c>
      <c r="F16" s="7">
        <f t="shared" si="5"/>
        <v>1115</v>
      </c>
      <c r="G16" s="7" t="str">
        <f t="shared" si="6"/>
        <v>08.09.23</v>
      </c>
      <c r="H16" s="7">
        <f t="shared" si="7"/>
        <v>3150000</v>
      </c>
      <c r="I16" s="7">
        <f t="shared" si="8"/>
        <v>0</v>
      </c>
      <c r="M16" s="6">
        <v>0</v>
      </c>
      <c r="N16" s="6">
        <f t="shared" si="13"/>
        <v>0</v>
      </c>
      <c r="O16" s="6">
        <f t="shared" si="14"/>
        <v>0</v>
      </c>
      <c r="P16" s="6">
        <f t="shared" si="15"/>
        <v>0</v>
      </c>
      <c r="Q16" s="6">
        <f t="shared" si="16"/>
        <v>0</v>
      </c>
      <c r="R16" s="8">
        <v>250</v>
      </c>
      <c r="S16" s="9">
        <v>3000000</v>
      </c>
      <c r="T16" s="9">
        <f t="shared" si="17"/>
        <v>12000</v>
      </c>
      <c r="U16" s="9" t="s">
        <v>28</v>
      </c>
      <c r="V16" s="9">
        <v>3150000</v>
      </c>
      <c r="W16" s="10"/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250</v>
      </c>
      <c r="D17" s="7">
        <f t="shared" si="3"/>
        <v>5500000</v>
      </c>
      <c r="E17" s="7">
        <f t="shared" si="4"/>
        <v>22000</v>
      </c>
      <c r="F17" s="7">
        <f t="shared" si="5"/>
        <v>2044</v>
      </c>
      <c r="G17" s="7" t="str">
        <f t="shared" si="6"/>
        <v>18.08.23</v>
      </c>
      <c r="H17" s="7">
        <f t="shared" si="7"/>
        <v>6300000</v>
      </c>
      <c r="I17" s="7">
        <f t="shared" si="8"/>
        <v>0</v>
      </c>
      <c r="M17" s="6">
        <v>0</v>
      </c>
      <c r="N17" s="6">
        <f t="shared" si="13"/>
        <v>0</v>
      </c>
      <c r="O17" s="6">
        <f t="shared" si="14"/>
        <v>0</v>
      </c>
      <c r="P17" s="6">
        <f t="shared" si="15"/>
        <v>0</v>
      </c>
      <c r="Q17" s="6">
        <f t="shared" si="16"/>
        <v>0</v>
      </c>
      <c r="R17" s="8">
        <v>250</v>
      </c>
      <c r="S17" s="9">
        <v>5500000</v>
      </c>
      <c r="T17" s="9">
        <f t="shared" si="17"/>
        <v>22000</v>
      </c>
      <c r="U17" s="9" t="s">
        <v>29</v>
      </c>
      <c r="V17" s="9">
        <v>6300000</v>
      </c>
      <c r="W17" s="10"/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250</v>
      </c>
      <c r="D18" s="7">
        <f t="shared" si="3"/>
        <v>3300000</v>
      </c>
      <c r="E18" s="7">
        <f t="shared" si="4"/>
        <v>13200</v>
      </c>
      <c r="F18" s="7">
        <f t="shared" si="5"/>
        <v>1226</v>
      </c>
      <c r="G18" s="7" t="str">
        <f t="shared" si="6"/>
        <v>17.02.23</v>
      </c>
      <c r="H18" s="7">
        <f t="shared" si="7"/>
        <v>6300000</v>
      </c>
      <c r="I18" s="7">
        <f t="shared" si="8"/>
        <v>0</v>
      </c>
      <c r="M18" s="6">
        <v>0</v>
      </c>
      <c r="N18" s="6">
        <f t="shared" si="13"/>
        <v>0</v>
      </c>
      <c r="O18" s="6">
        <f t="shared" si="14"/>
        <v>0</v>
      </c>
      <c r="P18" s="6">
        <f t="shared" si="15"/>
        <v>0</v>
      </c>
      <c r="Q18" s="6">
        <f t="shared" si="16"/>
        <v>0</v>
      </c>
      <c r="R18" s="8">
        <v>250</v>
      </c>
      <c r="S18" s="9">
        <v>3300000</v>
      </c>
      <c r="T18" s="9">
        <f t="shared" si="17"/>
        <v>13200</v>
      </c>
      <c r="U18" s="9" t="s">
        <v>30</v>
      </c>
      <c r="V18" s="9">
        <v>6300000</v>
      </c>
      <c r="W18" s="10"/>
    </row>
    <row r="19" spans="1:30" x14ac:dyDescent="0.25">
      <c r="A19">
        <f t="shared" ref="A19:A24" si="18">K19</f>
        <v>0</v>
      </c>
      <c r="B19" s="1">
        <f t="shared" ref="B19:B24" si="19">L19</f>
        <v>0</v>
      </c>
      <c r="C19" s="2">
        <f t="shared" ref="C19:C24" si="20">R19</f>
        <v>0</v>
      </c>
      <c r="D19" s="7">
        <f t="shared" ref="D19:D24" si="21">S19</f>
        <v>0</v>
      </c>
      <c r="E19" s="7" t="e">
        <f t="shared" ref="E19:E24" si="22">T19</f>
        <v>#DIV/0!</v>
      </c>
      <c r="F19" s="7" t="e">
        <f t="shared" ref="F19:F24" si="23">ROUND((E19/10.764),0)</f>
        <v>#DIV/0!</v>
      </c>
      <c r="G19" s="7">
        <f t="shared" ref="G19:G24" si="24">U19</f>
        <v>0</v>
      </c>
      <c r="H19" s="7">
        <f t="shared" ref="H19:H24" si="25">V19</f>
        <v>0</v>
      </c>
      <c r="I19" s="7">
        <f t="shared" ref="I19:I24" si="26">W19</f>
        <v>0</v>
      </c>
      <c r="M19" s="6">
        <v>0</v>
      </c>
      <c r="N19" s="6">
        <f t="shared" ref="N19:N24" si="27">M19*2.47107605477881</f>
        <v>0</v>
      </c>
      <c r="O19" s="6">
        <f t="shared" ref="O19:O24" si="28">N19*40.0001976870614</f>
        <v>0</v>
      </c>
      <c r="P19" s="6">
        <f t="shared" ref="P19:P24" si="29">O19*121.0167464</f>
        <v>0</v>
      </c>
      <c r="Q19" s="6">
        <f t="shared" ref="Q19:Q24" si="30">P19*8.99870078651798</f>
        <v>0</v>
      </c>
      <c r="R19" s="8">
        <f t="shared" ref="R19:R24" si="31">Q19/10.764</f>
        <v>0</v>
      </c>
      <c r="S19" s="9">
        <v>0</v>
      </c>
      <c r="T19" s="9" t="e">
        <f t="shared" ref="T19:T24" si="32">ROUND((S19/R19),0)</f>
        <v>#DIV/0!</v>
      </c>
      <c r="U19" s="9"/>
      <c r="V19" s="9"/>
      <c r="W19" s="10"/>
    </row>
    <row r="20" spans="1:30" x14ac:dyDescent="0.25">
      <c r="A20">
        <f t="shared" si="18"/>
        <v>0</v>
      </c>
      <c r="B20" s="1">
        <f t="shared" si="19"/>
        <v>0</v>
      </c>
      <c r="C20" s="2">
        <f t="shared" si="20"/>
        <v>0</v>
      </c>
      <c r="D20" s="7">
        <f t="shared" si="21"/>
        <v>0</v>
      </c>
      <c r="E20" s="7" t="e">
        <f t="shared" si="22"/>
        <v>#DIV/0!</v>
      </c>
      <c r="F20" s="7" t="e">
        <f t="shared" si="23"/>
        <v>#DIV/0!</v>
      </c>
      <c r="G20" s="7">
        <f t="shared" si="24"/>
        <v>0</v>
      </c>
      <c r="H20" s="7">
        <f t="shared" si="25"/>
        <v>0</v>
      </c>
      <c r="I20" s="7">
        <f t="shared" si="26"/>
        <v>0</v>
      </c>
      <c r="M20" s="6">
        <v>0</v>
      </c>
      <c r="N20" s="6">
        <f t="shared" si="27"/>
        <v>0</v>
      </c>
      <c r="O20" s="6">
        <f t="shared" si="28"/>
        <v>0</v>
      </c>
      <c r="P20" s="6">
        <f t="shared" si="29"/>
        <v>0</v>
      </c>
      <c r="Q20" s="6">
        <f t="shared" si="30"/>
        <v>0</v>
      </c>
      <c r="R20" s="8">
        <f t="shared" si="31"/>
        <v>0</v>
      </c>
      <c r="S20" s="9">
        <v>0</v>
      </c>
      <c r="T20" s="9" t="e">
        <f t="shared" si="32"/>
        <v>#DIV/0!</v>
      </c>
      <c r="U20" s="9"/>
      <c r="V20" s="9"/>
      <c r="W20" s="10"/>
    </row>
    <row r="21" spans="1:30" x14ac:dyDescent="0.25">
      <c r="A21">
        <f t="shared" si="18"/>
        <v>0</v>
      </c>
      <c r="B21" s="1">
        <f t="shared" si="19"/>
        <v>0</v>
      </c>
      <c r="C21" s="2">
        <f t="shared" si="20"/>
        <v>0</v>
      </c>
      <c r="D21">
        <f t="shared" si="21"/>
        <v>0</v>
      </c>
      <c r="E21" t="e">
        <f t="shared" si="22"/>
        <v>#DIV/0!</v>
      </c>
      <c r="F21" t="e">
        <f t="shared" si="23"/>
        <v>#DIV/0!</v>
      </c>
      <c r="G21">
        <f t="shared" si="24"/>
        <v>0</v>
      </c>
      <c r="H21">
        <f t="shared" si="25"/>
        <v>0</v>
      </c>
      <c r="I21">
        <f t="shared" si="26"/>
        <v>0</v>
      </c>
      <c r="M21" s="6">
        <v>0</v>
      </c>
      <c r="N21" s="6">
        <f t="shared" si="27"/>
        <v>0</v>
      </c>
      <c r="O21" s="6">
        <f t="shared" si="28"/>
        <v>0</v>
      </c>
      <c r="P21" s="6">
        <f t="shared" si="29"/>
        <v>0</v>
      </c>
      <c r="Q21" s="6">
        <f t="shared" si="30"/>
        <v>0</v>
      </c>
      <c r="R21" s="2">
        <f t="shared" si="31"/>
        <v>0</v>
      </c>
      <c r="S21" s="7">
        <v>0</v>
      </c>
      <c r="T21" s="7" t="e">
        <f t="shared" si="32"/>
        <v>#DIV/0!</v>
      </c>
      <c r="U21" s="7"/>
      <c r="V21" s="7"/>
    </row>
    <row r="22" spans="1:30" x14ac:dyDescent="0.25">
      <c r="A22">
        <f t="shared" si="18"/>
        <v>0</v>
      </c>
      <c r="B22" s="1">
        <f t="shared" si="19"/>
        <v>0</v>
      </c>
      <c r="C22" s="2">
        <f t="shared" si="20"/>
        <v>0</v>
      </c>
      <c r="D22">
        <f t="shared" si="21"/>
        <v>0</v>
      </c>
      <c r="E22" t="e">
        <f t="shared" si="22"/>
        <v>#DIV/0!</v>
      </c>
      <c r="F22" t="e">
        <f t="shared" si="23"/>
        <v>#DIV/0!</v>
      </c>
      <c r="G22">
        <f t="shared" si="24"/>
        <v>0</v>
      </c>
      <c r="H22">
        <f t="shared" si="25"/>
        <v>0</v>
      </c>
      <c r="I22">
        <f t="shared" si="26"/>
        <v>0</v>
      </c>
      <c r="M22" s="6">
        <v>0</v>
      </c>
      <c r="N22" s="6">
        <f t="shared" si="27"/>
        <v>0</v>
      </c>
      <c r="O22" s="6">
        <f t="shared" si="28"/>
        <v>0</v>
      </c>
      <c r="P22" s="6">
        <f t="shared" si="29"/>
        <v>0</v>
      </c>
      <c r="Q22" s="6">
        <f t="shared" si="30"/>
        <v>0</v>
      </c>
      <c r="R22" s="2">
        <f t="shared" si="31"/>
        <v>0</v>
      </c>
      <c r="S22" s="7">
        <v>0</v>
      </c>
      <c r="T22" s="7" t="e">
        <f t="shared" si="32"/>
        <v>#DIV/0!</v>
      </c>
      <c r="U22" s="7"/>
      <c r="V22" s="7"/>
    </row>
    <row r="23" spans="1:30" x14ac:dyDescent="0.25">
      <c r="A23">
        <f t="shared" si="18"/>
        <v>0</v>
      </c>
      <c r="B23" s="1">
        <f t="shared" si="19"/>
        <v>0</v>
      </c>
      <c r="C23" s="2">
        <f t="shared" si="20"/>
        <v>0</v>
      </c>
      <c r="D23">
        <f t="shared" si="21"/>
        <v>0</v>
      </c>
      <c r="E23" t="e">
        <f t="shared" si="22"/>
        <v>#DIV/0!</v>
      </c>
      <c r="F23" t="e">
        <f t="shared" si="23"/>
        <v>#DIV/0!</v>
      </c>
      <c r="G23">
        <f t="shared" si="24"/>
        <v>0</v>
      </c>
      <c r="H23">
        <f t="shared" si="25"/>
        <v>0</v>
      </c>
      <c r="I23">
        <f t="shared" si="26"/>
        <v>0</v>
      </c>
      <c r="M23" s="6">
        <v>0</v>
      </c>
      <c r="N23" s="6">
        <f t="shared" si="27"/>
        <v>0</v>
      </c>
      <c r="O23" s="6">
        <f t="shared" si="28"/>
        <v>0</v>
      </c>
      <c r="P23" s="6">
        <f t="shared" si="29"/>
        <v>0</v>
      </c>
      <c r="Q23" s="6">
        <f t="shared" si="30"/>
        <v>0</v>
      </c>
      <c r="R23" s="2">
        <f t="shared" si="31"/>
        <v>0</v>
      </c>
      <c r="S23" s="7">
        <v>0</v>
      </c>
      <c r="T23" s="7" t="e">
        <f t="shared" si="32"/>
        <v>#DIV/0!</v>
      </c>
      <c r="U23" s="7"/>
      <c r="V23" s="7"/>
    </row>
    <row r="24" spans="1:30" x14ac:dyDescent="0.25">
      <c r="A24">
        <f t="shared" si="18"/>
        <v>0</v>
      </c>
      <c r="B24" s="1">
        <f t="shared" si="19"/>
        <v>0</v>
      </c>
      <c r="C24" s="2">
        <f t="shared" si="20"/>
        <v>0</v>
      </c>
      <c r="D24">
        <f t="shared" si="21"/>
        <v>0</v>
      </c>
      <c r="E24" t="e">
        <f t="shared" si="22"/>
        <v>#DIV/0!</v>
      </c>
      <c r="F24" t="e">
        <f t="shared" si="23"/>
        <v>#DIV/0!</v>
      </c>
      <c r="G24">
        <f t="shared" si="24"/>
        <v>0</v>
      </c>
      <c r="H24">
        <f t="shared" si="25"/>
        <v>0</v>
      </c>
      <c r="I24">
        <f t="shared" si="26"/>
        <v>0</v>
      </c>
      <c r="M24" s="6">
        <v>0</v>
      </c>
      <c r="N24" s="6">
        <f t="shared" si="27"/>
        <v>0</v>
      </c>
      <c r="O24" s="6">
        <f t="shared" si="28"/>
        <v>0</v>
      </c>
      <c r="P24" s="6">
        <f t="shared" si="29"/>
        <v>0</v>
      </c>
      <c r="Q24" s="6">
        <f t="shared" si="30"/>
        <v>0</v>
      </c>
      <c r="R24" s="2">
        <f t="shared" si="31"/>
        <v>0</v>
      </c>
      <c r="S24" s="7">
        <v>0</v>
      </c>
      <c r="T24" s="7" t="e">
        <f t="shared" si="32"/>
        <v>#DIV/0!</v>
      </c>
      <c r="U24" s="7"/>
      <c r="V24" s="7"/>
    </row>
    <row r="25" spans="1:30" x14ac:dyDescent="0.25">
      <c r="AD25" s="5"/>
    </row>
    <row r="26" spans="1:30" x14ac:dyDescent="0.25">
      <c r="J26" t="s">
        <v>17</v>
      </c>
      <c r="P26" t="s">
        <v>22</v>
      </c>
    </row>
    <row r="27" spans="1:30" x14ac:dyDescent="0.25">
      <c r="J27" t="s">
        <v>18</v>
      </c>
      <c r="K27">
        <v>900</v>
      </c>
      <c r="L27" t="s">
        <v>19</v>
      </c>
    </row>
    <row r="28" spans="1:30" x14ac:dyDescent="0.25">
      <c r="J28" t="s">
        <v>20</v>
      </c>
      <c r="K28">
        <v>38000</v>
      </c>
    </row>
    <row r="29" spans="1:30" x14ac:dyDescent="0.25">
      <c r="J29" t="s">
        <v>21</v>
      </c>
      <c r="K29">
        <f>K28*K27</f>
        <v>34200000</v>
      </c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547E3-6E79-41E6-A742-EBE52D9AA47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E580-4679-46B9-B966-C2A6CAAB7F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A1223-714A-4448-99C6-61DD791A91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8416D-52CF-467F-AB40-317A569D07B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3965C-774B-44EB-A30D-5D239773B44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C5E2D-CDD8-477F-9E9D-C808ED325F5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64486-70AB-4286-85F1-9B2FF0AFC0C2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78840-26D7-4373-9FFD-59CF4EED8D5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>
      <selection activeCell="B6" sqref="B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7B924-6166-4FC5-BD0B-F6502F7D64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DCA0B-4CAF-426A-8265-044E6C1F256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Sheet1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Sheet19</vt:lpstr>
      <vt:lpstr>Sheet13</vt:lpstr>
      <vt:lpstr>Sheet15</vt:lpstr>
      <vt:lpstr>Sheet16</vt:lpstr>
      <vt:lpstr>Sheet17</vt:lpstr>
      <vt:lpstr>Sheet18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2024-09-27T09:54:41Z</dcterms:modified>
</cp:coreProperties>
</file>