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ashi Sector 17\Akshay Sanjay Sanap\"/>
    </mc:Choice>
  </mc:AlternateContent>
  <xr:revisionPtr revIDLastSave="0" documentId="13_ncr:1_{23798486-47F4-4244-80AE-A0C1F039CEC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" i="4" l="1"/>
  <c r="P3" i="4"/>
  <c r="P2" i="4"/>
  <c r="I21" i="4"/>
  <c r="R39" i="4"/>
  <c r="R38" i="4"/>
  <c r="R37" i="4"/>
  <c r="R34" i="4"/>
  <c r="R36" i="4"/>
  <c r="R35" i="4"/>
  <c r="R33" i="4"/>
  <c r="R32" i="4"/>
  <c r="R31" i="4"/>
  <c r="R28" i="4"/>
  <c r="R27" i="4"/>
  <c r="R26" i="4"/>
  <c r="R29" i="4" s="1"/>
  <c r="R25" i="4"/>
  <c r="R23" i="4"/>
  <c r="R22" i="4"/>
  <c r="R24" i="4" s="1"/>
  <c r="R21" i="4"/>
  <c r="I19" i="4"/>
  <c r="I28" i="4"/>
  <c r="Q8" i="4" l="1"/>
  <c r="Q7" i="4"/>
  <c r="Q6" i="4"/>
  <c r="Q5" i="4"/>
  <c r="Q4" i="4"/>
  <c r="Q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<sst xmlns="http://schemas.openxmlformats.org/spreadsheetml/2006/main" count="39" uniqueCount="34">
  <si>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</si>
  <si>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</si>
  <si>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</si>
  <si>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</si>
  <si>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</si>
  <si>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</si>
  <si>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</si>
  <si>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</si>
  <si>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</si>
  <si>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</si>
  <si>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</si>
  <si>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</si>
  <si>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</si>
  <si>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Unit 1, Ground Floor, Shree Vinayak CHSL, Plot No. A07, Sector 14, Village - Kalamboli, </t>
  </si>
  <si>
    <t xml:space="preserve"> </t>
  </si>
  <si>
    <t>agreemetn  -0 9.0824</t>
  </si>
  <si>
    <t>av</t>
  </si>
  <si>
    <t>sd</t>
  </si>
  <si>
    <t>rd</t>
  </si>
  <si>
    <t>50 to 52 lakhs</t>
  </si>
  <si>
    <t>mca</t>
  </si>
  <si>
    <t>ground</t>
  </si>
  <si>
    <t>first</t>
  </si>
  <si>
    <t>fb</t>
  </si>
  <si>
    <t>terrace</t>
  </si>
  <si>
    <t>.</t>
  </si>
  <si>
    <t>bua</t>
  </si>
  <si>
    <t>rate</t>
  </si>
  <si>
    <t>ca</t>
  </si>
  <si>
    <t>fmv</t>
  </si>
  <si>
    <t>02.08.24</t>
  </si>
  <si>
    <t>09.08.24</t>
  </si>
  <si>
    <t>07.07.24</t>
  </si>
  <si>
    <t>yoc - 2016 -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</si>
</sst>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3F93DB-660C-4469-AD11-FD4FCEBF1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29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45F91-74CA-4A79-839F-1C541C865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734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6D2E1-EC4C-4415-B4AC-7DB1B8211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29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823CD-E990-4BE5-A29D-6723FDDB8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F5D1BA-FCE5-49DD-B3DA-2DAB78869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2E7BA-96A2-45B7-905B-89CD55A6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401297</xdr:colOff>
      <xdr:row>47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CEBE62-C8DA-49F0-9586-5E3280BA9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35697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topLeftCell="D1" zoomScaleNormal="100" workbookViewId="0">
      <selection activeCell="X17" sqref="X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287.04000000000002</v>
      </c>
      <c r="C2" s="4">
        <f>B2*1.2</f>
        <v>344.44800000000004</v>
      </c>
      <c r="D2" s="4">
        <f t="shared" ref="D2:D13" si="2">C2*1.2</f>
        <v>413.33760000000001</v>
      </c>
      <c r="E2" s="5">
        <f t="shared" ref="E2:E13" si="3">R2</f>
        <v>4950000</v>
      </c>
      <c r="F2" s="10">
        <f t="shared" ref="F2:F13" si="4">ROUND((E2/B2),0)</f>
        <v>17245</v>
      </c>
      <c r="G2" s="10">
        <f t="shared" ref="G2:G13" si="5">ROUND((E2/C2),0)</f>
        <v>14371</v>
      </c>
      <c r="H2" s="10">
        <f t="shared" ref="H2:H13" si="6">ROUND((E2/D2),0)</f>
        <v>11976</v>
      </c>
      <c r="I2" s="4" t="e">
        <f>#REF!</f>
        <v>#REF!</v>
      </c>
      <c r="J2" s="4" t="str">
        <f t="shared" ref="J2:J13" si="7">S2</f>
        <v>02.08.24</v>
      </c>
      <c r="O2">
        <v>0</v>
      </c>
      <c r="P2">
        <f>32*10.764</f>
        <v>344.44799999999998</v>
      </c>
      <c r="Q2">
        <f t="shared" ref="Q2:Q8" si="8">P2/1.2</f>
        <v>287.04000000000002</v>
      </c>
      <c r="R2" s="2">
        <v>4950000</v>
      </c>
      <c r="S2" s="8" t="s">
        <v>30</v>
      </c>
      <c r="T2" s="8"/>
    </row>
    <row r="3" spans="1:20" x14ac:dyDescent="0.25">
      <c r="A3" s="4">
        <f t="shared" si="0"/>
        <v>0</v>
      </c>
      <c r="B3" s="4">
        <f t="shared" si="1"/>
        <v>287.04000000000002</v>
      </c>
      <c r="C3" s="4">
        <f t="shared" ref="C3:C15" si="9">B3*1.2</f>
        <v>344.44800000000004</v>
      </c>
      <c r="D3" s="4">
        <f t="shared" si="2"/>
        <v>413.33760000000001</v>
      </c>
      <c r="E3" s="5">
        <f t="shared" si="3"/>
        <v>4300000</v>
      </c>
      <c r="F3" s="10">
        <f t="shared" si="4"/>
        <v>14980</v>
      </c>
      <c r="G3" s="14">
        <f t="shared" si="5"/>
        <v>12484</v>
      </c>
      <c r="H3" s="10">
        <f t="shared" si="6"/>
        <v>10403</v>
      </c>
      <c r="I3" s="4" t="e">
        <f>#REF!</f>
        <v>#REF!</v>
      </c>
      <c r="J3" s="4" t="str">
        <f t="shared" si="7"/>
        <v>09.08.24</v>
      </c>
      <c r="O3">
        <v>0</v>
      </c>
      <c r="P3">
        <f>32*10.764</f>
        <v>344.44799999999998</v>
      </c>
      <c r="Q3">
        <f t="shared" si="8"/>
        <v>287.04000000000002</v>
      </c>
      <c r="R3" s="2">
        <v>4300000</v>
      </c>
      <c r="S3" s="8" t="s">
        <v>31</v>
      </c>
      <c r="T3" s="8"/>
    </row>
    <row r="4" spans="1:20" x14ac:dyDescent="0.25">
      <c r="A4" s="4">
        <f t="shared" si="0"/>
        <v>0</v>
      </c>
      <c r="B4" s="4">
        <f t="shared" si="1"/>
        <v>287.04000000000002</v>
      </c>
      <c r="C4" s="4">
        <f t="shared" si="9"/>
        <v>344.44800000000004</v>
      </c>
      <c r="D4" s="4">
        <f t="shared" si="2"/>
        <v>413.33760000000001</v>
      </c>
      <c r="E4" s="5">
        <f t="shared" si="3"/>
        <v>4100000</v>
      </c>
      <c r="F4" s="10">
        <f t="shared" si="4"/>
        <v>14284</v>
      </c>
      <c r="G4" s="14">
        <f t="shared" si="5"/>
        <v>11903</v>
      </c>
      <c r="H4" s="10">
        <f t="shared" si="6"/>
        <v>9919</v>
      </c>
      <c r="I4" s="4" t="e">
        <f>#REF!</f>
        <v>#REF!</v>
      </c>
      <c r="J4" s="4" t="str">
        <f t="shared" si="7"/>
        <v>07.07.24</v>
      </c>
      <c r="O4">
        <v>0</v>
      </c>
      <c r="P4">
        <f>32*10.764</f>
        <v>344.44799999999998</v>
      </c>
      <c r="Q4">
        <f t="shared" si="8"/>
        <v>287.04000000000002</v>
      </c>
      <c r="R4" s="2">
        <v>4100000</v>
      </c>
      <c r="S4" s="8" t="s">
        <v>32</v>
      </c>
      <c r="T4" s="8"/>
    </row>
    <row r="5" spans="1:20" x14ac:dyDescent="0.25">
      <c r="A5" s="4">
        <f t="shared" si="0"/>
        <v>0</v>
      </c>
      <c r="B5" s="4">
        <f t="shared" si="1"/>
        <v>250</v>
      </c>
      <c r="C5" s="4">
        <f t="shared" si="9"/>
        <v>300</v>
      </c>
      <c r="D5" s="4">
        <f t="shared" si="2"/>
        <v>360</v>
      </c>
      <c r="E5" s="5">
        <f t="shared" si="3"/>
        <v>4200000</v>
      </c>
      <c r="F5" s="10">
        <f t="shared" si="4"/>
        <v>16800</v>
      </c>
      <c r="G5" s="10">
        <f t="shared" si="5"/>
        <v>14000</v>
      </c>
      <c r="H5" s="10">
        <f t="shared" si="6"/>
        <v>11667</v>
      </c>
      <c r="I5" s="4" t="e">
        <f>#REF!</f>
        <v>#REF!</v>
      </c>
      <c r="J5" s="4">
        <f t="shared" si="7"/>
        <v>0</v>
      </c>
      <c r="O5">
        <v>0</v>
      </c>
      <c r="P5">
        <v>300</v>
      </c>
      <c r="Q5">
        <f t="shared" si="8"/>
        <v>250</v>
      </c>
      <c r="R5" s="2">
        <v>4200000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291.66666666666669</v>
      </c>
      <c r="C6" s="4">
        <f t="shared" si="9"/>
        <v>350</v>
      </c>
      <c r="D6" s="4">
        <f t="shared" si="2"/>
        <v>420</v>
      </c>
      <c r="E6" s="5">
        <f t="shared" si="3"/>
        <v>4500000</v>
      </c>
      <c r="F6" s="10">
        <f t="shared" si="4"/>
        <v>15429</v>
      </c>
      <c r="G6" s="10">
        <f t="shared" si="5"/>
        <v>12857</v>
      </c>
      <c r="H6" s="10">
        <f t="shared" si="6"/>
        <v>10714</v>
      </c>
      <c r="I6" s="4" t="e">
        <f>#REF!</f>
        <v>#REF!</v>
      </c>
      <c r="J6" s="4">
        <f t="shared" si="7"/>
        <v>0</v>
      </c>
      <c r="O6">
        <v>0</v>
      </c>
      <c r="P6">
        <v>350</v>
      </c>
      <c r="Q6">
        <f t="shared" si="8"/>
        <v>291.66666666666669</v>
      </c>
      <c r="R6" s="2">
        <v>4500000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250</v>
      </c>
      <c r="C7" s="4">
        <f t="shared" si="9"/>
        <v>300</v>
      </c>
      <c r="D7" s="4">
        <f t="shared" si="2"/>
        <v>360</v>
      </c>
      <c r="E7" s="5">
        <f t="shared" si="3"/>
        <v>6000000</v>
      </c>
      <c r="F7" s="10">
        <f t="shared" si="4"/>
        <v>24000</v>
      </c>
      <c r="G7" s="14">
        <f t="shared" si="5"/>
        <v>20000</v>
      </c>
      <c r="H7" s="10">
        <f t="shared" si="6"/>
        <v>16667</v>
      </c>
      <c r="I7" s="4" t="e">
        <f>#REF!</f>
        <v>#REF!</v>
      </c>
      <c r="J7" s="4">
        <f t="shared" si="7"/>
        <v>0</v>
      </c>
      <c r="O7">
        <v>0</v>
      </c>
      <c r="P7">
        <v>300</v>
      </c>
      <c r="Q7">
        <f t="shared" si="8"/>
        <v>250</v>
      </c>
      <c r="R7" s="2">
        <v>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266.66666666666669</v>
      </c>
      <c r="C8" s="4">
        <f t="shared" si="9"/>
        <v>320</v>
      </c>
      <c r="D8" s="4">
        <f t="shared" si="2"/>
        <v>384</v>
      </c>
      <c r="E8" s="5">
        <f t="shared" si="3"/>
        <v>4500000</v>
      </c>
      <c r="F8" s="10">
        <f t="shared" si="4"/>
        <v>16875</v>
      </c>
      <c r="G8" s="14">
        <f t="shared" si="5"/>
        <v>14063</v>
      </c>
      <c r="H8" s="10">
        <f t="shared" si="6"/>
        <v>11719</v>
      </c>
      <c r="I8" s="4" t="e">
        <f>#REF!</f>
        <v>#REF!</v>
      </c>
      <c r="J8" s="4">
        <f t="shared" si="7"/>
        <v>0</v>
      </c>
      <c r="O8">
        <v>0</v>
      </c>
      <c r="P8">
        <v>320</v>
      </c>
      <c r="Q8">
        <f t="shared" si="8"/>
        <v>266.66666666666669</v>
      </c>
      <c r="R8" s="2">
        <v>4500000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0">O9/1.2</f>
        <v>0</v>
      </c>
      <c r="Q9">
        <f t="shared" ref="Q9:Q12" si="11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</row>
    <row r="19" spans="6:24" x14ac:dyDescent="0.25">
      <c r="H19" t="s">
        <v>26</v>
      </c>
      <c r="I19">
        <f>32*10.764</f>
        <v>344.44799999999998</v>
      </c>
    </row>
    <row r="20" spans="6:24" x14ac:dyDescent="0.25">
      <c r="H20" t="s">
        <v>27</v>
      </c>
      <c r="I20">
        <v>13000</v>
      </c>
      <c r="P20" t="s">
        <v>20</v>
      </c>
      <c r="Q20" t="s">
        <v>21</v>
      </c>
    </row>
    <row r="21" spans="6:24" x14ac:dyDescent="0.25">
      <c r="H21" t="s">
        <v>29</v>
      </c>
      <c r="I21">
        <f>I20*I19</f>
        <v>4477824</v>
      </c>
      <c r="P21">
        <v>11.52</v>
      </c>
      <c r="Q21">
        <v>13.68</v>
      </c>
      <c r="R21">
        <f>Q21*P21</f>
        <v>157.59359999999998</v>
      </c>
    </row>
    <row r="22" spans="6:24" x14ac:dyDescent="0.25">
      <c r="G22" s="6"/>
      <c r="H22" s="6"/>
      <c r="P22">
        <v>7.45</v>
      </c>
      <c r="Q22">
        <v>8</v>
      </c>
      <c r="R22">
        <f t="shared" ref="R22:R36" si="22">Q22*P22</f>
        <v>59.6</v>
      </c>
    </row>
    <row r="23" spans="6:24" x14ac:dyDescent="0.25">
      <c r="P23">
        <v>3.4</v>
      </c>
      <c r="Q23">
        <v>7.4</v>
      </c>
      <c r="R23">
        <f t="shared" si="22"/>
        <v>25.16</v>
      </c>
    </row>
    <row r="24" spans="6:24" x14ac:dyDescent="0.25">
      <c r="H24" t="s">
        <v>15</v>
      </c>
      <c r="J24" t="s">
        <v>19</v>
      </c>
      <c r="P24" s="11"/>
      <c r="Q24" s="11"/>
      <c r="R24">
        <f>SUM(R21:R23)</f>
        <v>242.35359999999997</v>
      </c>
      <c r="T24" s="11"/>
      <c r="U24" s="11"/>
      <c r="V24" s="11"/>
      <c r="W24" s="11"/>
      <c r="X24" s="11"/>
    </row>
    <row r="25" spans="6:24" x14ac:dyDescent="0.25">
      <c r="H25" t="s">
        <v>16</v>
      </c>
      <c r="I25">
        <v>4100000</v>
      </c>
      <c r="P25" s="11"/>
      <c r="Q25" s="13" t="s">
        <v>22</v>
      </c>
      <c r="R25" t="e">
        <f t="shared" si="22"/>
        <v>#VALUE!</v>
      </c>
      <c r="T25" s="13"/>
      <c r="U25" s="13"/>
      <c r="V25" s="11"/>
      <c r="W25" s="11"/>
      <c r="X25" s="11"/>
    </row>
    <row r="26" spans="6:24" x14ac:dyDescent="0.25">
      <c r="H26" t="s">
        <v>17</v>
      </c>
      <c r="I26">
        <v>301000</v>
      </c>
      <c r="P26" s="11">
        <v>11.52</v>
      </c>
      <c r="Q26" s="11">
        <v>13.68</v>
      </c>
      <c r="R26">
        <f t="shared" si="22"/>
        <v>157.59359999999998</v>
      </c>
      <c r="T26" s="11"/>
      <c r="U26" s="11"/>
      <c r="V26" s="11"/>
      <c r="W26" s="11"/>
      <c r="X26" s="11"/>
    </row>
    <row r="27" spans="6:24" x14ac:dyDescent="0.25">
      <c r="H27" t="s">
        <v>18</v>
      </c>
      <c r="I27">
        <v>30000</v>
      </c>
      <c r="P27" s="11">
        <v>7.45</v>
      </c>
      <c r="Q27" s="11">
        <v>8</v>
      </c>
      <c r="R27">
        <f t="shared" si="22"/>
        <v>59.6</v>
      </c>
      <c r="T27" s="11"/>
      <c r="U27" s="11"/>
      <c r="V27" s="11"/>
      <c r="W27" s="11"/>
      <c r="X27" s="11"/>
    </row>
    <row r="28" spans="6:24" x14ac:dyDescent="0.25">
      <c r="I28">
        <f>SUM(I25:I27)</f>
        <v>4431000</v>
      </c>
      <c r="P28" s="11">
        <v>3.4</v>
      </c>
      <c r="Q28" s="11">
        <v>7.4</v>
      </c>
      <c r="R28">
        <f t="shared" si="22"/>
        <v>25.16</v>
      </c>
      <c r="T28" s="12"/>
      <c r="U28" s="12"/>
      <c r="V28" s="11"/>
      <c r="W28" s="11"/>
      <c r="X28" s="11"/>
    </row>
    <row r="29" spans="6:24" x14ac:dyDescent="0.25">
      <c r="P29" s="11"/>
      <c r="Q29" s="11"/>
      <c r="R29">
        <f>SUM(R26:R28)</f>
        <v>242.35359999999997</v>
      </c>
      <c r="T29" s="12"/>
      <c r="U29" s="12"/>
      <c r="V29" s="11"/>
      <c r="W29" s="11"/>
      <c r="X29" s="11"/>
    </row>
    <row r="30" spans="6:24" x14ac:dyDescent="0.25">
      <c r="H30" t="s">
        <v>33</v>
      </c>
      <c r="P30" s="11" t="s">
        <v>23</v>
      </c>
      <c r="Q30" s="11"/>
      <c r="T30" s="12"/>
      <c r="U30" s="12"/>
      <c r="V30" s="11"/>
      <c r="W30" s="11"/>
      <c r="X30" s="11"/>
    </row>
    <row r="31" spans="6:24" x14ac:dyDescent="0.25">
      <c r="P31" s="11">
        <v>3</v>
      </c>
      <c r="Q31" s="11">
        <v>7.45</v>
      </c>
      <c r="R31">
        <f t="shared" si="22"/>
        <v>22.35</v>
      </c>
      <c r="T31" s="11"/>
      <c r="U31" s="11"/>
      <c r="V31" s="11"/>
      <c r="W31" s="11"/>
      <c r="X31" s="11"/>
    </row>
    <row r="32" spans="6:24" x14ac:dyDescent="0.25">
      <c r="P32" s="11">
        <v>3</v>
      </c>
      <c r="Q32" s="11">
        <v>11.52</v>
      </c>
      <c r="R32">
        <f t="shared" si="22"/>
        <v>34.56</v>
      </c>
      <c r="T32" s="11"/>
      <c r="U32" s="11"/>
      <c r="V32" s="11"/>
      <c r="W32" s="11"/>
      <c r="X32" s="11"/>
    </row>
    <row r="33" spans="16:24" x14ac:dyDescent="0.25">
      <c r="P33" s="11" t="s">
        <v>24</v>
      </c>
      <c r="Q33" s="11"/>
      <c r="R33" t="e">
        <f t="shared" si="22"/>
        <v>#VALUE!</v>
      </c>
      <c r="T33" s="11"/>
      <c r="U33" s="11"/>
      <c r="V33" s="11"/>
      <c r="W33" s="11"/>
      <c r="X33" s="11"/>
    </row>
    <row r="34" spans="16:24" x14ac:dyDescent="0.25">
      <c r="P34" s="11">
        <v>26.54</v>
      </c>
      <c r="Q34" s="11">
        <v>11.5</v>
      </c>
      <c r="R34">
        <f>Q34*P34</f>
        <v>305.20999999999998</v>
      </c>
      <c r="S34" s="6"/>
      <c r="T34" s="11"/>
      <c r="U34" s="11"/>
      <c r="V34" s="11"/>
      <c r="W34" s="11"/>
      <c r="X34" s="11"/>
    </row>
    <row r="35" spans="16:24" x14ac:dyDescent="0.25">
      <c r="P35" s="11" t="s">
        <v>25</v>
      </c>
      <c r="Q35" s="11"/>
      <c r="R35" t="e">
        <f t="shared" si="22"/>
        <v>#VALUE!</v>
      </c>
      <c r="S35" s="6"/>
      <c r="T35" s="11"/>
      <c r="U35" s="11"/>
      <c r="V35" s="11"/>
      <c r="W35" s="11"/>
      <c r="X35" s="11"/>
    </row>
    <row r="36" spans="16:24" x14ac:dyDescent="0.25">
      <c r="Q36" s="11"/>
      <c r="R36">
        <f t="shared" si="22"/>
        <v>0</v>
      </c>
    </row>
    <row r="37" spans="16:24" x14ac:dyDescent="0.25">
      <c r="Q37" s="11" t="s">
        <v>28</v>
      </c>
      <c r="R37" s="11">
        <f>R29+R24</f>
        <v>484.70719999999994</v>
      </c>
      <c r="T37" s="6"/>
    </row>
    <row r="38" spans="16:24" x14ac:dyDescent="0.25">
      <c r="P38" s="11"/>
      <c r="Q38" s="11" t="s">
        <v>23</v>
      </c>
      <c r="R38" s="11">
        <f>R32+R31</f>
        <v>56.910000000000004</v>
      </c>
      <c r="S38" s="6"/>
    </row>
    <row r="39" spans="16:24" x14ac:dyDescent="0.25">
      <c r="Q39" t="s">
        <v>24</v>
      </c>
      <c r="R39">
        <f>R34</f>
        <v>305.20999999999998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2024-09-26T07:29:32Z</dcterms:modified>
</cp:coreProperties>
</file>