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Andheri (E)\Pace Pharmatech Pvt Ltd\109\"/>
    </mc:Choice>
  </mc:AlternateContent>
  <xr:revisionPtr revIDLastSave="0" documentId="13_ncr:1_{39BF746A-CE50-4047-87ED-CECD6BFFCDCC}" xr6:coauthVersionLast="36" xr6:coauthVersionMax="36" xr10:uidLastSave="{00000000-0000-0000-0000-000000000000}"/>
  <bookViews>
    <workbookView xWindow="0" yWindow="0" windowWidth="28800" windowHeight="12105" firstSheet="1" activeTab="1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Q16" i="4" l="1"/>
  <c r="J16" i="4"/>
  <c r="I16" i="4"/>
  <c r="E16" i="4"/>
  <c r="G16" i="4" s="1"/>
  <c r="B16" i="4"/>
  <c r="C16" i="4" s="1"/>
  <c r="D16" i="4" s="1"/>
  <c r="H16" i="4" s="1"/>
  <c r="A16" i="4"/>
  <c r="P15" i="4"/>
  <c r="J15" i="4"/>
  <c r="I15" i="4"/>
  <c r="E15" i="4"/>
  <c r="F15" i="4" s="1"/>
  <c r="C15" i="4"/>
  <c r="D15" i="4" s="1"/>
  <c r="H15" i="4" s="1"/>
  <c r="B15" i="4"/>
  <c r="A15" i="4"/>
  <c r="P14" i="4"/>
  <c r="J14" i="4"/>
  <c r="I14" i="4"/>
  <c r="E14" i="4"/>
  <c r="B14" i="4"/>
  <c r="F14" i="4" s="1"/>
  <c r="A14" i="4"/>
  <c r="P13" i="4"/>
  <c r="J13" i="4"/>
  <c r="I13" i="4"/>
  <c r="E13" i="4"/>
  <c r="B13" i="4"/>
  <c r="C13" i="4" s="1"/>
  <c r="D13" i="4" s="1"/>
  <c r="A13" i="4"/>
  <c r="P12" i="4"/>
  <c r="J12" i="4"/>
  <c r="I12" i="4"/>
  <c r="E12" i="4"/>
  <c r="B12" i="4"/>
  <c r="C12" i="4" s="1"/>
  <c r="D12" i="4" s="1"/>
  <c r="H12" i="4" s="1"/>
  <c r="A12" i="4"/>
  <c r="Q11" i="4"/>
  <c r="B11" i="4" s="1"/>
  <c r="C11" i="4" s="1"/>
  <c r="J11" i="4"/>
  <c r="I11" i="4"/>
  <c r="E11" i="4"/>
  <c r="A11" i="4"/>
  <c r="Q10" i="4"/>
  <c r="J10" i="4"/>
  <c r="I10" i="4"/>
  <c r="E10" i="4"/>
  <c r="B10" i="4"/>
  <c r="C10" i="4" s="1"/>
  <c r="A10" i="4"/>
  <c r="P9" i="4"/>
  <c r="J9" i="4"/>
  <c r="I9" i="4"/>
  <c r="E9" i="4"/>
  <c r="B9" i="4"/>
  <c r="C9" i="4" s="1"/>
  <c r="D9" i="4" s="1"/>
  <c r="A9" i="4"/>
  <c r="P8" i="4"/>
  <c r="Q8" i="4" s="1"/>
  <c r="B8" i="4" s="1"/>
  <c r="C8" i="4" s="1"/>
  <c r="D8" i="4" s="1"/>
  <c r="J8" i="4"/>
  <c r="I8" i="4"/>
  <c r="E8" i="4"/>
  <c r="H8" i="4" s="1"/>
  <c r="A8" i="4"/>
  <c r="Q7" i="4"/>
  <c r="J7" i="4"/>
  <c r="I7" i="4"/>
  <c r="E7" i="4"/>
  <c r="B7" i="4"/>
  <c r="C7" i="4" s="1"/>
  <c r="D7" i="4" s="1"/>
  <c r="H7" i="4" s="1"/>
  <c r="A7" i="4"/>
  <c r="P6" i="4"/>
  <c r="J6" i="4"/>
  <c r="I6" i="4"/>
  <c r="E6" i="4"/>
  <c r="F6" i="4" s="1"/>
  <c r="C6" i="4"/>
  <c r="G6" i="4" s="1"/>
  <c r="B6" i="4"/>
  <c r="A6" i="4"/>
  <c r="P5" i="4"/>
  <c r="Q5" i="4" s="1"/>
  <c r="B5" i="4" s="1"/>
  <c r="J5" i="4"/>
  <c r="I5" i="4"/>
  <c r="E5" i="4"/>
  <c r="A5" i="4"/>
  <c r="P4" i="4"/>
  <c r="Q4" i="4" s="1"/>
  <c r="B4" i="4" s="1"/>
  <c r="J4" i="4"/>
  <c r="I4" i="4"/>
  <c r="E4" i="4"/>
  <c r="A4" i="4"/>
  <c r="P3" i="4"/>
  <c r="J3" i="4"/>
  <c r="I3" i="4"/>
  <c r="E3" i="4"/>
  <c r="B3" i="4"/>
  <c r="C3" i="4" s="1"/>
  <c r="A3" i="4"/>
  <c r="R2" i="4"/>
  <c r="Q2" i="4"/>
  <c r="J2" i="4"/>
  <c r="I2" i="4"/>
  <c r="E2" i="4"/>
  <c r="B2" i="4"/>
  <c r="C2" i="4" s="1"/>
  <c r="G2" i="4" l="1"/>
  <c r="D2" i="4"/>
  <c r="G11" i="4"/>
  <c r="D11" i="4"/>
  <c r="H11" i="4" s="1"/>
  <c r="H2" i="4"/>
  <c r="F5" i="4"/>
  <c r="C5" i="4"/>
  <c r="F11" i="4"/>
  <c r="H13" i="4"/>
  <c r="H9" i="4"/>
  <c r="F4" i="4"/>
  <c r="C4" i="4"/>
  <c r="G3" i="4"/>
  <c r="D3" i="4"/>
  <c r="H3" i="4" s="1"/>
  <c r="G7" i="4"/>
  <c r="D10" i="4"/>
  <c r="H10" i="4" s="1"/>
  <c r="G10" i="4"/>
  <c r="G12" i="4"/>
  <c r="F2" i="4"/>
  <c r="F3" i="4"/>
  <c r="F10" i="4"/>
  <c r="G15" i="4"/>
  <c r="D6" i="4"/>
  <c r="H6" i="4" s="1"/>
  <c r="F8" i="4"/>
  <c r="F9" i="4"/>
  <c r="F13" i="4"/>
  <c r="C14" i="4"/>
  <c r="F7" i="4"/>
  <c r="G8" i="4"/>
  <c r="G9" i="4"/>
  <c r="F12" i="4"/>
  <c r="G13" i="4"/>
  <c r="F16" i="4"/>
  <c r="D5" i="4" l="1"/>
  <c r="H5" i="4" s="1"/>
  <c r="G5" i="4"/>
  <c r="D14" i="4"/>
  <c r="H14" i="4" s="1"/>
  <c r="G14" i="4"/>
  <c r="G4" i="4"/>
  <c r="D4" i="4"/>
  <c r="H4" i="4" s="1"/>
  <c r="O30" i="4" l="1"/>
  <c r="O29" i="4"/>
  <c r="O28" i="4"/>
  <c r="O26" i="4"/>
  <c r="G24" i="4" l="1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<sst xmlns="http://schemas.openxmlformats.org/spreadsheetml/2006/main" count="33" uniqueCount="30">
  <si>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</si>
  <si>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</si>
  <si>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</si>
  <si>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</si>
  <si>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</si>
  <si>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</si>
  <si>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</si>
  <si>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</si>
  <si>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</si>
  <si>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</si>
  <si>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</si>
  <si>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</si>
  <si>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</si>
  <si>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30000/- on ca</t>
  </si>
  <si>
    <t>ca</t>
  </si>
  <si>
    <t>rate</t>
  </si>
  <si>
    <t>fmv</t>
  </si>
  <si>
    <t>yoc - 1994 - pg no. 12</t>
  </si>
  <si>
    <t>gr</t>
  </si>
  <si>
    <t>19.12.23</t>
  </si>
  <si>
    <t>13.12.23</t>
  </si>
  <si>
    <t>25.06.24</t>
  </si>
  <si>
    <t>15.04.24</t>
  </si>
  <si>
    <t>18.03.24</t>
  </si>
  <si>
    <t>Unit No. 109, 1st Floor, Kuber Bulilding, New Link ROad, Andheri West, Mumbai, 400053</t>
  </si>
  <si>
    <t>shop</t>
  </si>
  <si>
    <t>sold out</t>
  </si>
  <si>
    <t>mca</t>
  </si>
  <si>
    <t>loft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</si>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</sst>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477508</xdr:colOff>
      <xdr:row>44</xdr:row>
      <xdr:rowOff>153527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C4E234-8F52-4DBC-ABA5-26B1F6BE8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11908" cy="80783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544107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931A5C-FDFC-4598-A0F8-A155EDB90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468907" cy="86594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5</xdr:row>
      <xdr:rowOff>19050</xdr:rowOff>
    </xdr:from>
    <xdr:to>
      <xdr:col>16</xdr:col>
      <xdr:colOff>344150</xdr:colOff>
      <xdr:row>50</xdr:row>
      <xdr:rowOff>144089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DCB21B-F60C-4ADE-B2A1-63DD4F95A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0" y="971550"/>
          <a:ext cx="8954750" cy="869753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401297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F89499-64EF-48B1-BFE6-DD5344563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35697" cy="864038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382244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622566-1A18-47E8-A21B-AA5697081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16644" cy="868801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372718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25EBD4-87CF-478B-A4C9-86DCEF8E4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866896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D77EE9-BE78-488E-B102-75383FA5E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524884</xdr:colOff>
      <xdr:row>21</xdr:row>
      <xdr:rowOff>181399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F2FE85-D1DC-47E9-A00C-223E4F18D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230484" cy="30388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51C256-E655-4843-9C1D-AE9C4DA10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BF50CD-F413-476D-ADFD-4081864DC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410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48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B95703-081D-4241-A679-374A83198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8200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39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7D185D-AEDE-407F-8669-4F4D4A2CE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4390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39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4ACD6C-D0F2-49AB-8B11-B4CB3BE72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410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598A08-9019-4994-9F78-F5651D3D1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308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30111</xdr:colOff>
      <xdr:row>40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7A5209-A1C0-40CE-85A9-AFD9C0B77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002911" cy="7573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zoomScaleNormal="100" workbookViewId="0">
      <selection activeCell="D22" sqref="D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 t="s">
        <v>29</v>
      </c>
      <c r="B2" s="4">
        <f t="shared" ref="B2:B16" si="0">Q2</f>
        <v>453.33333333333337</v>
      </c>
      <c r="C2" s="4">
        <f>B2*1.2</f>
        <v>544</v>
      </c>
      <c r="D2" s="4">
        <f t="shared" ref="D2:D16" si="1">C2*1.2</f>
        <v>652.79999999999995</v>
      </c>
      <c r="E2" s="5">
        <f t="shared" ref="E2:E16" si="2">R2</f>
        <v>10988800</v>
      </c>
      <c r="F2" s="10">
        <f t="shared" ref="F2:F16" si="3">ROUND((E2/B2),0)</f>
        <v>24240</v>
      </c>
      <c r="G2" s="10">
        <f t="shared" ref="G2:G16" si="4">ROUND((E2/C2),0)</f>
        <v>20200</v>
      </c>
      <c r="H2" s="10">
        <f t="shared" ref="H2:H16" si="5">ROUND((E2/D2),0)</f>
        <v>16833</v>
      </c>
      <c r="I2" s="4" t="e">
        <f>#REF!</f>
        <v>#REF!</v>
      </c>
      <c r="J2" s="4">
        <f t="shared" ref="J2:J16" si="6">S2</f>
        <v>0</v>
      </c>
      <c r="O2">
        <v>0</v>
      </c>
      <c r="P2">
        <v>544</v>
      </c>
      <c r="Q2">
        <f t="shared" ref="Q2:Q11" si="7">P2/1.2</f>
        <v>453.33333333333337</v>
      </c>
      <c r="R2" s="2">
        <f>P2*20200</f>
        <v>10988800</v>
      </c>
      <c r="S2" s="8"/>
      <c r="T2" s="8"/>
    </row>
    <row r="3" spans="1:21" x14ac:dyDescent="0.25">
      <c r="A3" s="4">
        <f t="shared" ref="A2:A16" si="8">N3</f>
        <v>0</v>
      </c>
      <c r="B3" s="4">
        <f t="shared" si="0"/>
        <v>400</v>
      </c>
      <c r="C3" s="4">
        <f t="shared" ref="C3:C16" si="9">B3*1.2</f>
        <v>480</v>
      </c>
      <c r="D3" s="4">
        <f t="shared" si="1"/>
        <v>576</v>
      </c>
      <c r="E3" s="5">
        <f t="shared" si="2"/>
        <v>11000000</v>
      </c>
      <c r="F3" s="10">
        <f t="shared" si="3"/>
        <v>27500</v>
      </c>
      <c r="G3" s="10">
        <f t="shared" si="4"/>
        <v>22917</v>
      </c>
      <c r="H3" s="10">
        <f t="shared" si="5"/>
        <v>19097</v>
      </c>
      <c r="I3" s="4" t="e">
        <f>#REF!</f>
        <v>#REF!</v>
      </c>
      <c r="J3" s="4">
        <f t="shared" si="6"/>
        <v>0</v>
      </c>
      <c r="O3">
        <v>0</v>
      </c>
      <c r="P3">
        <f t="shared" ref="P3:P15" si="10">O3/1.2</f>
        <v>0</v>
      </c>
      <c r="Q3">
        <v>400</v>
      </c>
      <c r="R3" s="2">
        <v>11000000</v>
      </c>
      <c r="S3" s="8"/>
      <c r="T3" s="8"/>
    </row>
    <row r="4" spans="1:21" x14ac:dyDescent="0.25">
      <c r="A4" s="4">
        <f t="shared" si="8"/>
        <v>0</v>
      </c>
      <c r="B4" s="4">
        <f t="shared" si="0"/>
        <v>266.76780000000002</v>
      </c>
      <c r="C4" s="4">
        <f t="shared" si="9"/>
        <v>320.12136000000004</v>
      </c>
      <c r="D4" s="4">
        <f t="shared" si="1"/>
        <v>384.14563200000003</v>
      </c>
      <c r="E4" s="5">
        <f t="shared" si="2"/>
        <v>11000000</v>
      </c>
      <c r="F4" s="10">
        <f t="shared" si="3"/>
        <v>41234</v>
      </c>
      <c r="G4" s="10">
        <f t="shared" si="4"/>
        <v>34362</v>
      </c>
      <c r="H4" s="10">
        <f t="shared" si="5"/>
        <v>28635</v>
      </c>
      <c r="I4" s="4" t="e">
        <f>#REF!</f>
        <v>#REF!</v>
      </c>
      <c r="J4" s="4">
        <f t="shared" si="6"/>
        <v>3</v>
      </c>
      <c r="O4">
        <v>0</v>
      </c>
      <c r="P4">
        <f>29.74*10.764</f>
        <v>320.12135999999998</v>
      </c>
      <c r="Q4">
        <f t="shared" si="7"/>
        <v>266.76780000000002</v>
      </c>
      <c r="R4" s="2">
        <v>11000000</v>
      </c>
      <c r="S4" s="8">
        <v>3</v>
      </c>
      <c r="T4" s="8" t="s">
        <v>21</v>
      </c>
    </row>
    <row r="5" spans="1:21" x14ac:dyDescent="0.25">
      <c r="A5" s="4">
        <f t="shared" si="8"/>
        <v>0</v>
      </c>
      <c r="B5" s="4">
        <f t="shared" si="0"/>
        <v>265.06349999999998</v>
      </c>
      <c r="C5" s="4">
        <f t="shared" si="9"/>
        <v>318.07619999999997</v>
      </c>
      <c r="D5" s="4">
        <f t="shared" si="1"/>
        <v>381.69143999999994</v>
      </c>
      <c r="E5" s="5">
        <f t="shared" si="2"/>
        <v>9500000</v>
      </c>
      <c r="F5" s="15">
        <f t="shared" si="3"/>
        <v>35840</v>
      </c>
      <c r="G5" s="10">
        <f t="shared" si="4"/>
        <v>29867</v>
      </c>
      <c r="H5" s="10">
        <f t="shared" si="5"/>
        <v>24889</v>
      </c>
      <c r="I5" s="4" t="e">
        <f>#REF!</f>
        <v>#REF!</v>
      </c>
      <c r="J5" s="4">
        <f t="shared" si="6"/>
        <v>1</v>
      </c>
      <c r="O5">
        <v>0</v>
      </c>
      <c r="P5">
        <f>29.55*10.764</f>
        <v>318.07619999999997</v>
      </c>
      <c r="Q5">
        <f t="shared" si="7"/>
        <v>265.06349999999998</v>
      </c>
      <c r="R5" s="2">
        <v>9500000</v>
      </c>
      <c r="S5" s="8">
        <v>1</v>
      </c>
      <c r="T5" s="8" t="s">
        <v>22</v>
      </c>
    </row>
    <row r="6" spans="1:21" x14ac:dyDescent="0.25">
      <c r="A6" s="4">
        <f t="shared" si="8"/>
        <v>0</v>
      </c>
      <c r="B6" s="4">
        <f t="shared" si="0"/>
        <v>268</v>
      </c>
      <c r="C6" s="4">
        <f t="shared" si="9"/>
        <v>321.59999999999997</v>
      </c>
      <c r="D6" s="4">
        <f t="shared" si="1"/>
        <v>385.91999999999996</v>
      </c>
      <c r="E6" s="5">
        <f t="shared" si="2"/>
        <v>10000000</v>
      </c>
      <c r="F6" s="10">
        <f t="shared" si="3"/>
        <v>37313</v>
      </c>
      <c r="G6" s="10">
        <f t="shared" si="4"/>
        <v>31095</v>
      </c>
      <c r="H6" s="10">
        <f t="shared" si="5"/>
        <v>25912</v>
      </c>
      <c r="I6" s="4" t="e">
        <f>#REF!</f>
        <v>#REF!</v>
      </c>
      <c r="J6" s="4">
        <f t="shared" si="6"/>
        <v>2</v>
      </c>
      <c r="O6">
        <v>0</v>
      </c>
      <c r="P6">
        <f t="shared" si="10"/>
        <v>0</v>
      </c>
      <c r="Q6">
        <v>268</v>
      </c>
      <c r="R6" s="2">
        <v>10000000</v>
      </c>
      <c r="S6" s="8">
        <v>2</v>
      </c>
      <c r="T6" s="8" t="s">
        <v>23</v>
      </c>
    </row>
    <row r="7" spans="1:21" x14ac:dyDescent="0.25">
      <c r="A7" s="4">
        <f t="shared" si="8"/>
        <v>0</v>
      </c>
      <c r="B7" s="4">
        <f t="shared" si="0"/>
        <v>208.33333333333334</v>
      </c>
      <c r="C7" s="4">
        <f t="shared" si="9"/>
        <v>250</v>
      </c>
      <c r="D7" s="4">
        <f t="shared" si="1"/>
        <v>300</v>
      </c>
      <c r="E7" s="5">
        <f t="shared" si="2"/>
        <v>15100000</v>
      </c>
      <c r="F7" s="10">
        <f t="shared" si="3"/>
        <v>72480</v>
      </c>
      <c r="G7" s="10">
        <f t="shared" si="4"/>
        <v>60400</v>
      </c>
      <c r="H7" s="10">
        <f t="shared" si="5"/>
        <v>50333</v>
      </c>
      <c r="I7" s="4" t="e">
        <f>#REF!</f>
        <v>#REF!</v>
      </c>
      <c r="J7" s="4" t="str">
        <f t="shared" si="6"/>
        <v>gr</v>
      </c>
      <c r="O7">
        <v>0</v>
      </c>
      <c r="P7">
        <v>250</v>
      </c>
      <c r="Q7">
        <f t="shared" si="7"/>
        <v>208.33333333333334</v>
      </c>
      <c r="R7" s="2">
        <v>15100000</v>
      </c>
      <c r="S7" s="8" t="s">
        <v>18</v>
      </c>
      <c r="T7" s="8" t="s">
        <v>19</v>
      </c>
      <c r="U7" s="4" t="s">
        <v>25</v>
      </c>
    </row>
    <row r="8" spans="1:21" x14ac:dyDescent="0.25">
      <c r="A8" s="4">
        <f t="shared" si="8"/>
        <v>0</v>
      </c>
      <c r="B8" s="4">
        <f t="shared" si="0"/>
        <v>353.05919999999998</v>
      </c>
      <c r="C8" s="4">
        <f t="shared" si="9"/>
        <v>423.67103999999995</v>
      </c>
      <c r="D8" s="4">
        <f t="shared" si="1"/>
        <v>508.40524799999992</v>
      </c>
      <c r="E8" s="5">
        <f t="shared" si="2"/>
        <v>12100000</v>
      </c>
      <c r="F8" s="15">
        <f t="shared" si="3"/>
        <v>34272</v>
      </c>
      <c r="G8" s="10">
        <f t="shared" si="4"/>
        <v>28560</v>
      </c>
      <c r="H8" s="10">
        <f t="shared" si="5"/>
        <v>23800</v>
      </c>
      <c r="I8" s="4" t="e">
        <f>#REF!</f>
        <v>#REF!</v>
      </c>
      <c r="J8" s="4">
        <f t="shared" si="6"/>
        <v>1</v>
      </c>
      <c r="O8">
        <v>0</v>
      </c>
      <c r="P8">
        <f>39.36*10.764</f>
        <v>423.67103999999995</v>
      </c>
      <c r="Q8">
        <f t="shared" si="7"/>
        <v>353.05919999999998</v>
      </c>
      <c r="R8" s="2">
        <v>12100000</v>
      </c>
      <c r="S8" s="8">
        <v>1</v>
      </c>
      <c r="T8" s="8" t="s">
        <v>20</v>
      </c>
    </row>
    <row r="9" spans="1:21" x14ac:dyDescent="0.25">
      <c r="A9" s="4">
        <f t="shared" si="8"/>
        <v>0</v>
      </c>
      <c r="B9" s="4">
        <f t="shared" si="0"/>
        <v>301</v>
      </c>
      <c r="C9" s="4">
        <f t="shared" si="9"/>
        <v>361.2</v>
      </c>
      <c r="D9" s="4">
        <f t="shared" si="1"/>
        <v>433.44</v>
      </c>
      <c r="E9" s="5">
        <f t="shared" si="2"/>
        <v>13000000</v>
      </c>
      <c r="F9" s="15">
        <f t="shared" si="3"/>
        <v>43189</v>
      </c>
      <c r="G9" s="10">
        <f t="shared" si="4"/>
        <v>35991</v>
      </c>
      <c r="H9" s="10">
        <f t="shared" si="5"/>
        <v>29993</v>
      </c>
      <c r="I9" s="4" t="e">
        <f>#REF!</f>
        <v>#REF!</v>
      </c>
      <c r="J9" s="4">
        <f t="shared" si="6"/>
        <v>0</v>
      </c>
      <c r="O9">
        <v>0</v>
      </c>
      <c r="P9">
        <f t="shared" si="10"/>
        <v>0</v>
      </c>
      <c r="Q9">
        <v>301</v>
      </c>
      <c r="R9" s="2">
        <v>13000000</v>
      </c>
      <c r="S9" s="8"/>
      <c r="T9" s="8"/>
    </row>
    <row r="10" spans="1:21" x14ac:dyDescent="0.25">
      <c r="A10" s="4">
        <f t="shared" si="8"/>
        <v>0</v>
      </c>
      <c r="B10" s="4">
        <f t="shared" si="0"/>
        <v>275</v>
      </c>
      <c r="C10" s="4">
        <f t="shared" si="9"/>
        <v>330</v>
      </c>
      <c r="D10" s="4">
        <f t="shared" si="1"/>
        <v>396</v>
      </c>
      <c r="E10" s="5">
        <f t="shared" si="2"/>
        <v>15500000</v>
      </c>
      <c r="F10" s="10">
        <f t="shared" si="3"/>
        <v>56364</v>
      </c>
      <c r="G10" s="10">
        <f t="shared" si="4"/>
        <v>46970</v>
      </c>
      <c r="H10" s="10">
        <f t="shared" si="5"/>
        <v>39141</v>
      </c>
      <c r="I10" s="4" t="e">
        <f>#REF!</f>
        <v>#REF!</v>
      </c>
      <c r="J10" s="4" t="str">
        <f t="shared" si="6"/>
        <v>sold out</v>
      </c>
      <c r="O10">
        <v>0</v>
      </c>
      <c r="P10">
        <v>330</v>
      </c>
      <c r="Q10" s="11">
        <f t="shared" si="7"/>
        <v>275</v>
      </c>
      <c r="R10" s="16">
        <v>15500000</v>
      </c>
      <c r="S10" s="11" t="s">
        <v>26</v>
      </c>
      <c r="T10" s="8"/>
    </row>
    <row r="11" spans="1:21" x14ac:dyDescent="0.25">
      <c r="A11" s="4">
        <f t="shared" si="8"/>
        <v>0</v>
      </c>
      <c r="B11" s="4">
        <f t="shared" si="0"/>
        <v>750</v>
      </c>
      <c r="C11" s="4">
        <f t="shared" si="9"/>
        <v>900</v>
      </c>
      <c r="D11" s="4">
        <f t="shared" si="1"/>
        <v>1080</v>
      </c>
      <c r="E11" s="5">
        <f t="shared" si="2"/>
        <v>22500000</v>
      </c>
      <c r="F11" s="10">
        <f t="shared" si="3"/>
        <v>30000</v>
      </c>
      <c r="G11" s="10">
        <f t="shared" si="4"/>
        <v>25000</v>
      </c>
      <c r="H11" s="10">
        <f t="shared" si="5"/>
        <v>20833</v>
      </c>
      <c r="I11" s="4" t="e">
        <f>#REF!</f>
        <v>#REF!</v>
      </c>
      <c r="J11" s="4">
        <f t="shared" si="6"/>
        <v>0</v>
      </c>
      <c r="O11">
        <v>0</v>
      </c>
      <c r="P11">
        <v>900</v>
      </c>
      <c r="Q11">
        <f t="shared" si="7"/>
        <v>750</v>
      </c>
      <c r="R11" s="2">
        <v>22500000</v>
      </c>
      <c r="S11" s="8"/>
      <c r="T11" s="8"/>
    </row>
    <row r="12" spans="1:21" x14ac:dyDescent="0.25">
      <c r="A12" s="4">
        <f t="shared" si="8"/>
        <v>0</v>
      </c>
      <c r="B12" s="4">
        <f t="shared" si="0"/>
        <v>275</v>
      </c>
      <c r="C12" s="4">
        <f t="shared" si="9"/>
        <v>330</v>
      </c>
      <c r="D12" s="4">
        <f t="shared" si="1"/>
        <v>396</v>
      </c>
      <c r="E12" s="5">
        <f t="shared" si="2"/>
        <v>6000000</v>
      </c>
      <c r="F12" s="10">
        <f t="shared" si="3"/>
        <v>21818</v>
      </c>
      <c r="G12" s="10">
        <f t="shared" si="4"/>
        <v>18182</v>
      </c>
      <c r="H12" s="10">
        <f t="shared" si="5"/>
        <v>15152</v>
      </c>
      <c r="I12" s="4" t="e">
        <f>#REF!</f>
        <v>#REF!</v>
      </c>
      <c r="J12" s="4">
        <f t="shared" si="6"/>
        <v>0</v>
      </c>
      <c r="O12">
        <v>0</v>
      </c>
      <c r="P12">
        <f t="shared" si="10"/>
        <v>0</v>
      </c>
      <c r="Q12">
        <v>275</v>
      </c>
      <c r="R12" s="2">
        <v>6000000</v>
      </c>
      <c r="S12" s="8"/>
      <c r="T12" s="8"/>
    </row>
    <row r="13" spans="1:21" x14ac:dyDescent="0.25">
      <c r="A13" s="4">
        <f t="shared" si="8"/>
        <v>0</v>
      </c>
      <c r="B13" s="4">
        <f t="shared" si="0"/>
        <v>285</v>
      </c>
      <c r="C13" s="4">
        <f t="shared" si="9"/>
        <v>342</v>
      </c>
      <c r="D13" s="4">
        <f t="shared" si="1"/>
        <v>410.4</v>
      </c>
      <c r="E13" s="5">
        <f t="shared" si="2"/>
        <v>7500000</v>
      </c>
      <c r="F13" s="10">
        <f t="shared" si="3"/>
        <v>26316</v>
      </c>
      <c r="G13" s="10">
        <f t="shared" si="4"/>
        <v>21930</v>
      </c>
      <c r="H13" s="10">
        <f t="shared" si="5"/>
        <v>18275</v>
      </c>
      <c r="I13" s="4" t="e">
        <f>#REF!</f>
        <v>#REF!</v>
      </c>
      <c r="J13" s="4">
        <f t="shared" si="6"/>
        <v>0</v>
      </c>
      <c r="O13">
        <v>0</v>
      </c>
      <c r="P13">
        <f t="shared" si="10"/>
        <v>0</v>
      </c>
      <c r="Q13">
        <v>285</v>
      </c>
      <c r="R13" s="2">
        <v>7500000</v>
      </c>
      <c r="S13" s="8"/>
      <c r="T13" s="8"/>
    </row>
    <row r="14" spans="1:21" x14ac:dyDescent="0.25">
      <c r="A14" s="4">
        <f t="shared" si="8"/>
        <v>0</v>
      </c>
      <c r="B14" s="4">
        <f t="shared" si="0"/>
        <v>860</v>
      </c>
      <c r="C14" s="4">
        <f t="shared" si="9"/>
        <v>1032</v>
      </c>
      <c r="D14" s="4">
        <f t="shared" si="1"/>
        <v>1238.3999999999999</v>
      </c>
      <c r="E14" s="5">
        <f t="shared" si="2"/>
        <v>20000000</v>
      </c>
      <c r="F14" s="10">
        <f t="shared" si="3"/>
        <v>23256</v>
      </c>
      <c r="G14" s="10">
        <f t="shared" si="4"/>
        <v>19380</v>
      </c>
      <c r="H14" s="4">
        <f t="shared" si="5"/>
        <v>16150</v>
      </c>
      <c r="I14" s="4" t="e">
        <f>#REF!</f>
        <v>#REF!</v>
      </c>
      <c r="J14" s="4">
        <f t="shared" si="6"/>
        <v>0</v>
      </c>
      <c r="O14">
        <v>0</v>
      </c>
      <c r="P14">
        <f t="shared" si="10"/>
        <v>0</v>
      </c>
      <c r="Q14">
        <v>860</v>
      </c>
      <c r="R14" s="2">
        <v>20000000</v>
      </c>
      <c r="S14" s="8"/>
      <c r="T14" s="8"/>
    </row>
    <row r="15" spans="1:21" x14ac:dyDescent="0.25">
      <c r="A15" s="4">
        <f t="shared" si="8"/>
        <v>0</v>
      </c>
      <c r="B15" s="4">
        <f t="shared" si="0"/>
        <v>1100</v>
      </c>
      <c r="C15" s="4">
        <f t="shared" si="9"/>
        <v>1320</v>
      </c>
      <c r="D15" s="4">
        <f t="shared" si="1"/>
        <v>1584</v>
      </c>
      <c r="E15" s="5">
        <f t="shared" si="2"/>
        <v>60000000</v>
      </c>
      <c r="F15" s="10">
        <f t="shared" si="3"/>
        <v>54545</v>
      </c>
      <c r="G15" s="4">
        <f t="shared" si="4"/>
        <v>45455</v>
      </c>
      <c r="H15" s="4">
        <f t="shared" si="5"/>
        <v>37879</v>
      </c>
      <c r="I15" s="4" t="e">
        <f>#REF!</f>
        <v>#REF!</v>
      </c>
      <c r="J15" s="4">
        <f t="shared" si="6"/>
        <v>0</v>
      </c>
      <c r="O15">
        <v>0</v>
      </c>
      <c r="P15">
        <f t="shared" si="10"/>
        <v>0</v>
      </c>
      <c r="Q15">
        <v>1100</v>
      </c>
      <c r="R15" s="2">
        <v>60000000</v>
      </c>
      <c r="S15" s="8"/>
      <c r="T15" s="8"/>
    </row>
    <row r="16" spans="1:21" x14ac:dyDescent="0.25">
      <c r="A16" s="4">
        <f t="shared" si="8"/>
        <v>0</v>
      </c>
      <c r="B16" s="4">
        <f t="shared" si="0"/>
        <v>229.16666666666669</v>
      </c>
      <c r="C16" s="4">
        <f t="shared" si="9"/>
        <v>275</v>
      </c>
      <c r="D16" s="4">
        <f t="shared" si="1"/>
        <v>330</v>
      </c>
      <c r="E16" s="5">
        <f t="shared" si="2"/>
        <v>8500000</v>
      </c>
      <c r="F16" s="15">
        <f t="shared" si="3"/>
        <v>37091</v>
      </c>
      <c r="G16" s="4">
        <f t="shared" si="4"/>
        <v>30909</v>
      </c>
      <c r="H16" s="4">
        <f t="shared" si="5"/>
        <v>25758</v>
      </c>
      <c r="I16" s="4" t="e">
        <f>#REF!</f>
        <v>#REF!</v>
      </c>
      <c r="J16" s="4">
        <f t="shared" si="6"/>
        <v>0</v>
      </c>
      <c r="O16">
        <v>0</v>
      </c>
      <c r="P16">
        <v>275</v>
      </c>
      <c r="Q16">
        <f t="shared" ref="Q16" si="11">P16/1.2</f>
        <v>229.16666666666669</v>
      </c>
      <c r="R16" s="2">
        <v>8500000</v>
      </c>
      <c r="S16" s="8"/>
      <c r="T16" s="8"/>
    </row>
    <row r="17" spans="1:24" x14ac:dyDescent="0.25">
      <c r="A17" s="4"/>
      <c r="B17" s="4"/>
      <c r="C17" s="4"/>
      <c r="D17" s="4"/>
      <c r="E17" s="5"/>
      <c r="F17" s="10"/>
      <c r="G17" s="10"/>
      <c r="H17" s="4"/>
      <c r="I17" s="4"/>
      <c r="J17" s="4"/>
      <c r="R17" s="2"/>
      <c r="S17" s="8"/>
      <c r="T17" s="8"/>
    </row>
    <row r="18" spans="1:24" x14ac:dyDescent="0.25">
      <c r="A18" s="4"/>
      <c r="B18" s="4"/>
      <c r="C18" s="4"/>
      <c r="D18" s="4"/>
      <c r="E18" s="5"/>
      <c r="F18" s="10"/>
      <c r="G18" s="10"/>
      <c r="H18" s="4"/>
      <c r="I18" s="4"/>
      <c r="J18" s="4"/>
      <c r="R18" s="2"/>
      <c r="S18" s="8"/>
      <c r="T18" s="8"/>
    </row>
    <row r="19" spans="1:24" x14ac:dyDescent="0.25">
      <c r="A19" s="4"/>
      <c r="B19" s="4"/>
      <c r="C19" s="4"/>
      <c r="D19" s="4"/>
      <c r="E19" s="5"/>
      <c r="F19" s="10"/>
      <c r="G19" s="10"/>
      <c r="H19" s="4"/>
      <c r="I19" s="4"/>
      <c r="J19" s="4"/>
      <c r="R19" s="2"/>
      <c r="S19" s="8"/>
      <c r="T19" s="8"/>
    </row>
    <row r="21" spans="1:24" x14ac:dyDescent="0.25">
      <c r="H21" t="s">
        <v>24</v>
      </c>
    </row>
    <row r="22" spans="1:24" x14ac:dyDescent="0.25">
      <c r="F22" s="7" t="s">
        <v>14</v>
      </c>
      <c r="G22">
        <v>296</v>
      </c>
    </row>
    <row r="23" spans="1:24" x14ac:dyDescent="0.25">
      <c r="F23" s="7" t="s">
        <v>15</v>
      </c>
      <c r="G23">
        <v>36500</v>
      </c>
    </row>
    <row r="24" spans="1:24" x14ac:dyDescent="0.25">
      <c r="F24" s="7" t="s">
        <v>16</v>
      </c>
      <c r="G24">
        <f>G23*G22</f>
        <v>10804000</v>
      </c>
    </row>
    <row r="25" spans="1:24" x14ac:dyDescent="0.25">
      <c r="J25" t="s">
        <v>27</v>
      </c>
    </row>
    <row r="26" spans="1:24" x14ac:dyDescent="0.25">
      <c r="G26" s="6"/>
      <c r="H26" s="6"/>
      <c r="J26">
        <v>10.98</v>
      </c>
      <c r="N26">
        <v>24.31</v>
      </c>
      <c r="O26">
        <f>N26*J26</f>
        <v>266.92379999999997</v>
      </c>
    </row>
    <row r="27" spans="1:24" x14ac:dyDescent="0.25">
      <c r="H27" t="s">
        <v>13</v>
      </c>
      <c r="J27" t="s">
        <v>28</v>
      </c>
    </row>
    <row r="28" spans="1:24" x14ac:dyDescent="0.25">
      <c r="J28" s="6">
        <v>10.94</v>
      </c>
      <c r="K28" s="6"/>
      <c r="L28" s="6"/>
      <c r="M28" s="6"/>
      <c r="N28" s="6">
        <v>23.92</v>
      </c>
      <c r="O28" s="6">
        <f>N28*J28</f>
        <v>261.6848</v>
      </c>
      <c r="P28" s="11"/>
      <c r="Q28" s="11"/>
      <c r="R28" s="13"/>
      <c r="T28" s="11"/>
      <c r="U28" s="11"/>
      <c r="V28" s="11"/>
      <c r="W28" s="11"/>
      <c r="X28" s="11"/>
    </row>
    <row r="29" spans="1:24" x14ac:dyDescent="0.25">
      <c r="H29" t="s">
        <v>17</v>
      </c>
      <c r="J29">
        <v>2.65</v>
      </c>
      <c r="N29">
        <v>5.35</v>
      </c>
      <c r="O29" s="6">
        <f>N29*J29</f>
        <v>14.177499999999998</v>
      </c>
      <c r="P29" s="11"/>
      <c r="Q29" s="14"/>
      <c r="R29" s="14"/>
      <c r="T29" s="14"/>
      <c r="U29" s="14"/>
      <c r="V29" s="11"/>
      <c r="W29" s="11"/>
      <c r="X29" s="11"/>
    </row>
    <row r="30" spans="1:24" x14ac:dyDescent="0.25">
      <c r="O30">
        <f>O28-O29</f>
        <v>247.50729999999999</v>
      </c>
      <c r="P30" s="11"/>
      <c r="Q30" s="11"/>
      <c r="R30" s="11"/>
      <c r="T30" s="11"/>
      <c r="U30" s="11"/>
      <c r="V30" s="11"/>
      <c r="W30" s="11"/>
      <c r="X30" s="11"/>
    </row>
    <row r="31" spans="1:24" x14ac:dyDescent="0.25">
      <c r="P31" s="11"/>
      <c r="Q31" s="11"/>
      <c r="R31" s="11"/>
      <c r="T31" s="11"/>
      <c r="U31" s="11"/>
      <c r="V31" s="11"/>
      <c r="W31" s="11"/>
      <c r="X31" s="11"/>
    </row>
    <row r="32" spans="1:24" x14ac:dyDescent="0.25">
      <c r="P32" s="11"/>
      <c r="Q32" s="11"/>
      <c r="R32" s="12"/>
      <c r="T32" s="12"/>
      <c r="U32" s="12"/>
      <c r="V32" s="11"/>
      <c r="W32" s="11"/>
      <c r="X32" s="11"/>
    </row>
    <row r="33" spans="16:24" x14ac:dyDescent="0.25">
      <c r="P33" s="11"/>
      <c r="Q33" s="11"/>
      <c r="R33" s="11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T34" s="11"/>
      <c r="U34" s="11"/>
      <c r="V34" s="11"/>
      <c r="W34" s="11"/>
      <c r="X34" s="11"/>
    </row>
    <row r="35" spans="16:24" x14ac:dyDescent="0.25">
      <c r="P35" s="11"/>
      <c r="Q35" s="11"/>
      <c r="R35" s="11"/>
      <c r="T35" s="11"/>
      <c r="U35" s="11"/>
      <c r="V35" s="11"/>
      <c r="W35" s="11"/>
      <c r="X35" s="11"/>
    </row>
    <row r="36" spans="16:24" x14ac:dyDescent="0.25">
      <c r="P36" s="11"/>
      <c r="Q36" s="11"/>
      <c r="R36" s="11"/>
      <c r="S36" s="6"/>
      <c r="T36" s="11"/>
      <c r="U36" s="11"/>
      <c r="V36" s="11"/>
      <c r="W36" s="11"/>
      <c r="X36" s="11"/>
    </row>
    <row r="37" spans="16:24" x14ac:dyDescent="0.25">
      <c r="P37" s="11"/>
      <c r="Q37" s="11"/>
      <c r="R37" s="11"/>
      <c r="S37" s="6"/>
      <c r="T37" s="11"/>
      <c r="U37" s="11"/>
      <c r="V37" s="11"/>
      <c r="W37" s="11"/>
      <c r="X37" s="11"/>
    </row>
    <row r="38" spans="16:24" x14ac:dyDescent="0.25">
      <c r="Q38" s="11"/>
      <c r="R38" s="11"/>
    </row>
    <row r="39" spans="16:24" x14ac:dyDescent="0.25">
      <c r="Q39" s="11"/>
      <c r="R39" s="11"/>
      <c r="T39" s="6"/>
    </row>
    <row r="40" spans="16:24" x14ac:dyDescent="0.25">
      <c r="P40" s="11"/>
      <c r="Q40" s="11"/>
      <c r="R40" s="11"/>
      <c r="S40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BB668-FE5E-4D28-B7B0-16E7A4115EC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68017-127D-4658-AC0E-926F1B58BA7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D57C5-F295-4529-826F-10A45498552C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2024-09-30T09:21:07Z</dcterms:modified>
</cp:coreProperties>
</file>