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HLC CBD Belapur\Jyoti Kadam\"/>
    </mc:Choice>
  </mc:AlternateContent>
  <xr:revisionPtr revIDLastSave="0" documentId="13_ncr:1_{7336E8FE-9092-4817-B69A-F359EA551AB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4" l="1"/>
  <c r="P9" i="4"/>
  <c r="C5" i="25" l="1"/>
  <c r="C4" i="25"/>
  <c r="C3" i="25"/>
  <c r="Q2" i="4"/>
  <c r="B2" i="4" s="1"/>
  <c r="C2" i="4" s="1"/>
  <c r="Q3" i="4"/>
  <c r="B3" i="4" s="1"/>
  <c r="C3" i="4" s="1"/>
  <c r="D3" i="4" s="1"/>
  <c r="Q4" i="4"/>
  <c r="Q5" i="4"/>
  <c r="Q6" i="4"/>
  <c r="B6" i="4" s="1"/>
  <c r="C6" i="4" s="1"/>
  <c r="Q7" i="4"/>
  <c r="B7" i="4" s="1"/>
  <c r="C7" i="4" s="1"/>
  <c r="D7" i="4" s="1"/>
  <c r="Q8" i="4"/>
  <c r="B8" i="4" s="1"/>
  <c r="C8" i="4" s="1"/>
  <c r="D8" i="4" s="1"/>
  <c r="B9" i="4"/>
  <c r="C9" i="4" s="1"/>
  <c r="D9" i="4" s="1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<sst xmlns="http://schemas.openxmlformats.org/spreadsheetml/2006/main" count="133" uniqueCount="91">
  <si>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</si>
  <si>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</si>
  <si>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</si>
  <si>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</si>
  <si>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</si>
  <si>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</si>
  <si>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</si>
  <si>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</si>
  <si>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</si>
  <si>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</si>
  <si>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</si>
  <si>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</si>
  <si>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</si>
  <si>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</si>
  <si>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</si>
  <si>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</si>
  <si>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</si>
  <si>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</si>
  <si>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</si>
  <si>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</si>
  <si>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</si>
  <si>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</si>
  <si>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</si>
  <si>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</si>
  <si>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</si>
  <si>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</si>
  <si>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</si>
  <si>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</si>
  <si>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</si>
  <si>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</si>
  <si>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</si>
  <si>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</si>
  <si>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</si>
  <si>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</si>
  <si>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</si>
  <si>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</si>
  <si>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</si>
  <si>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</si>
  <si>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</si>
  <si>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</si>
  <si>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</si>
  <si>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</si>
  <si>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</si>
  <si>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</si>
  <si>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</si>
  <si>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</si>
  <si>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</si>
  <si>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</si>
  <si>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</si>
  <si>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</si>
  <si>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</si>
  <si>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</si>
  <si>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</si>
  <si>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</si>
  <si>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</si>
  <si>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</si>
  <si>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</si>
  <si>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</si>
  <si>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</si>
  <si>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</si>
  <si>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</si>
  <si>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</si>
  <si>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</si>
  <si>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</si>
  <si>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</si>
  <si>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</si>
  <si>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</si>
  <si>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</si>
  <si>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</si>
  <si>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</si>
  <si>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</si>
  <si>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</si>
  <si>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</si>
  <si>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</si>
  <si>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</si>
  <si>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</si>
  <si>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</si>
  <si>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</si>
  <si>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</si>
  <si>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</si>
  <si>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</si>
  <si>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</si>
  <si>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</si>
  <si>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</si>
  <si>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15.09.2023</t>
  </si>
  <si>
    <t>YOC - 1987</t>
  </si>
  <si>
    <t>IGR-27.03.22</t>
  </si>
  <si>
    <t>IGR-18.08.24</t>
  </si>
  <si>
    <t>IGR-17.08.24</t>
  </si>
  <si>
    <t>IGR-02.08.24</t>
  </si>
  <si>
    <t>IGR-11.07.24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</si>
</sst>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D1903-3D35-41C1-A970-17B4D1F4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B430F-7CF2-403E-93B5-E6134AB7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9FA2-466A-4886-8AAC-1E31859F1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DF882D-B7C5-4AC0-9417-ECCB5A342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796919-49BC-41A4-86DD-6542355DB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7ED43-A3C9-4447-AD27-FA537E4D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926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1191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1A6668-4279-4140-AD25-E3E274F2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35591" cy="8668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45</xdr:row>
      <xdr:rowOff>20249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508B2E-F09F-4B89-86C0-C9F6650D5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592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47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EB3A4-189B-443C-AE3F-64183CD9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96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202289.283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231689.283</v>
      </c>
      <c r="D9" s="58" t="s">
        <v>62</v>
      </c>
      <c r="E9" s="59">
        <f>C9/10.764</f>
        <v>21524.459587513935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1987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37</v>
      </c>
      <c r="D13" s="65">
        <f>D12-C13</f>
        <v>63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H28" sqref="H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4.285156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18000</v>
      </c>
      <c r="D3" s="22" t="s">
        <v>76</v>
      </c>
      <c r="E3" s="6" t="s">
        <v>72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15500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37</v>
      </c>
      <c r="D7" s="24">
        <v>2024</v>
      </c>
    </row>
    <row r="8" spans="1:5" x14ac:dyDescent="0.25">
      <c r="A8" s="15" t="s">
        <v>18</v>
      </c>
      <c r="B8" s="23"/>
      <c r="C8" s="24">
        <f>C9-C7</f>
        <v>23</v>
      </c>
      <c r="D8" s="24">
        <v>1987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55.5</v>
      </c>
      <c r="D10" s="24"/>
    </row>
    <row r="11" spans="1:5" x14ac:dyDescent="0.25">
      <c r="A11" s="15"/>
      <c r="B11" s="25"/>
      <c r="C11" s="26">
        <f>C10%</f>
        <v>0.55500000000000005</v>
      </c>
      <c r="D11" s="26"/>
    </row>
    <row r="12" spans="1:5" x14ac:dyDescent="0.25">
      <c r="A12" s="15" t="s">
        <v>21</v>
      </c>
      <c r="B12" s="18"/>
      <c r="C12" s="19">
        <f>C6*C11</f>
        <v>1387.5000000000002</v>
      </c>
      <c r="D12" s="22"/>
    </row>
    <row r="13" spans="1:5" x14ac:dyDescent="0.25">
      <c r="A13" s="15" t="s">
        <v>22</v>
      </c>
      <c r="B13" s="18"/>
      <c r="C13" s="19">
        <f>C6-C12</f>
        <v>1112.4999999999998</v>
      </c>
      <c r="D13" s="22"/>
    </row>
    <row r="14" spans="1:5" x14ac:dyDescent="0.25">
      <c r="A14" s="15" t="s">
        <v>15</v>
      </c>
      <c r="B14" s="18"/>
      <c r="C14" s="19">
        <f>C5</f>
        <v>15500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16612.5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ABUA</v>
      </c>
      <c r="B18" s="7"/>
      <c r="C18" s="29">
        <v>609</v>
      </c>
      <c r="D18" s="24"/>
    </row>
    <row r="19" spans="1:5" x14ac:dyDescent="0.25">
      <c r="A19" s="15" t="s">
        <v>74</v>
      </c>
      <c r="B19" s="6"/>
      <c r="C19" s="30">
        <f>C18*C16</f>
        <v>10117012.5</v>
      </c>
      <c r="D19" s="72"/>
      <c r="E19" s="65"/>
    </row>
    <row r="20" spans="1:5" x14ac:dyDescent="0.25">
      <c r="A20" s="15" t="s">
        <v>24</v>
      </c>
      <c r="C20" s="31">
        <f>C19*98%</f>
        <v>9914672.25</v>
      </c>
      <c r="D20" s="30"/>
      <c r="E20" s="65"/>
    </row>
    <row r="21" spans="1:5" x14ac:dyDescent="0.25">
      <c r="A21" s="15" t="s">
        <v>25</v>
      </c>
      <c r="C21" s="31">
        <f>C19*80%</f>
        <v>8093610</v>
      </c>
      <c r="D21" s="31"/>
      <c r="E21" s="65"/>
    </row>
    <row r="22" spans="1:5" x14ac:dyDescent="0.25">
      <c r="A22" s="15"/>
      <c r="D22" s="30"/>
    </row>
    <row r="23" spans="1:5" x14ac:dyDescent="0.25">
      <c r="A23" s="32" t="s">
        <v>26</v>
      </c>
      <c r="B23" s="33"/>
      <c r="C23" s="34">
        <f>C4*C18</f>
        <v>1522500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21077.109375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507.5</v>
      </c>
      <c r="C2" s="4">
        <f t="shared" ref="C2:C16" si="1">B2*1.2</f>
        <v>609</v>
      </c>
      <c r="D2" s="4">
        <f t="shared" ref="D2:D16" si="2">C2*1.2</f>
        <v>730.8</v>
      </c>
      <c r="E2" s="5">
        <f t="shared" ref="E2:E16" si="3">R2</f>
        <v>8500000</v>
      </c>
      <c r="F2" s="4">
        <f t="shared" ref="F2:F15" si="4">ROUND((E2/B2),0)</f>
        <v>16749</v>
      </c>
      <c r="G2" s="4">
        <f t="shared" ref="G2:G15" si="5">ROUND((E2/C2),0)</f>
        <v>13957</v>
      </c>
      <c r="H2" s="4">
        <f t="shared" ref="H2:H15" si="6">ROUND((E2/D2),0)</f>
        <v>11631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609</v>
      </c>
      <c r="Q2">
        <f t="shared" ref="Q2:Q10" si="9">P2/1.2</f>
        <v>507.5</v>
      </c>
      <c r="R2" s="2">
        <v>8500000</v>
      </c>
      <c r="S2" s="2" t="s">
        <v>86</v>
      </c>
    </row>
    <row r="3" spans="1:19" x14ac:dyDescent="0.25">
      <c r="A3" s="4">
        <v>2</v>
      </c>
      <c r="B3" s="4">
        <f t="shared" si="0"/>
        <v>643.33333333333337</v>
      </c>
      <c r="C3" s="4">
        <f t="shared" si="1"/>
        <v>772</v>
      </c>
      <c r="D3" s="4">
        <f t="shared" si="2"/>
        <v>926.4</v>
      </c>
      <c r="E3" s="5">
        <f t="shared" si="3"/>
        <v>16700000</v>
      </c>
      <c r="F3" s="4">
        <f t="shared" si="4"/>
        <v>25959</v>
      </c>
      <c r="G3" s="4">
        <f t="shared" si="5"/>
        <v>21632</v>
      </c>
      <c r="H3" s="4">
        <f t="shared" si="6"/>
        <v>18027</v>
      </c>
      <c r="I3" s="4">
        <f t="shared" si="7"/>
        <v>0</v>
      </c>
      <c r="J3" s="4">
        <f t="shared" si="8"/>
        <v>0</v>
      </c>
      <c r="O3">
        <v>0</v>
      </c>
      <c r="P3">
        <v>772</v>
      </c>
      <c r="Q3">
        <f t="shared" si="9"/>
        <v>643.33333333333337</v>
      </c>
      <c r="R3" s="2">
        <v>16700000</v>
      </c>
      <c r="S3" s="2" t="s">
        <v>87</v>
      </c>
    </row>
    <row r="4" spans="1:19" x14ac:dyDescent="0.25">
      <c r="A4" s="4">
        <v>3</v>
      </c>
      <c r="B4" s="4">
        <f t="shared" si="0"/>
        <v>266.66666666666669</v>
      </c>
      <c r="C4" s="4">
        <f t="shared" si="1"/>
        <v>320</v>
      </c>
      <c r="D4" s="4">
        <f t="shared" si="2"/>
        <v>384</v>
      </c>
      <c r="E4" s="5">
        <f t="shared" si="3"/>
        <v>4900000</v>
      </c>
      <c r="F4" s="4">
        <f t="shared" si="4"/>
        <v>18375</v>
      </c>
      <c r="G4" s="4">
        <f t="shared" si="5"/>
        <v>15313</v>
      </c>
      <c r="H4" s="4">
        <f t="shared" si="6"/>
        <v>12760</v>
      </c>
      <c r="I4" s="4">
        <f t="shared" si="7"/>
        <v>0</v>
      </c>
      <c r="J4" s="4">
        <f t="shared" si="8"/>
        <v>0</v>
      </c>
      <c r="O4">
        <v>0</v>
      </c>
      <c r="P4">
        <v>320</v>
      </c>
      <c r="Q4">
        <f t="shared" si="9"/>
        <v>266.66666666666669</v>
      </c>
      <c r="R4" s="2">
        <v>4900000</v>
      </c>
      <c r="S4" s="2" t="s">
        <v>88</v>
      </c>
    </row>
    <row r="5" spans="1:19" x14ac:dyDescent="0.25">
      <c r="A5" s="4">
        <v>4</v>
      </c>
      <c r="B5" s="4">
        <f t="shared" si="0"/>
        <v>500</v>
      </c>
      <c r="C5" s="4">
        <f t="shared" si="1"/>
        <v>600</v>
      </c>
      <c r="D5" s="4">
        <f t="shared" si="2"/>
        <v>720</v>
      </c>
      <c r="E5" s="5">
        <f t="shared" si="3"/>
        <v>10000000</v>
      </c>
      <c r="F5" s="4">
        <f t="shared" si="4"/>
        <v>20000</v>
      </c>
      <c r="G5" s="74">
        <f t="shared" si="5"/>
        <v>16667</v>
      </c>
      <c r="H5" s="74">
        <f t="shared" si="6"/>
        <v>13889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v>600</v>
      </c>
      <c r="Q5" s="7">
        <f t="shared" si="9"/>
        <v>500</v>
      </c>
      <c r="R5" s="75">
        <v>10000000</v>
      </c>
      <c r="S5" s="75" t="s">
        <v>89</v>
      </c>
    </row>
    <row r="6" spans="1:19" x14ac:dyDescent="0.25">
      <c r="A6" s="4">
        <v>5</v>
      </c>
      <c r="B6" s="4">
        <f t="shared" si="0"/>
        <v>891.66666666666674</v>
      </c>
      <c r="C6" s="4">
        <f t="shared" si="1"/>
        <v>1070</v>
      </c>
      <c r="D6" s="4">
        <f t="shared" si="2"/>
        <v>1284</v>
      </c>
      <c r="E6" s="5">
        <f t="shared" si="3"/>
        <v>17250000</v>
      </c>
      <c r="F6" s="4">
        <f t="shared" si="4"/>
        <v>19346</v>
      </c>
      <c r="G6" s="74">
        <f t="shared" si="5"/>
        <v>16121</v>
      </c>
      <c r="H6" s="74">
        <f t="shared" si="6"/>
        <v>13435</v>
      </c>
      <c r="I6" s="74">
        <f t="shared" si="7"/>
        <v>0</v>
      </c>
      <c r="J6" s="74">
        <f t="shared" si="8"/>
        <v>0</v>
      </c>
      <c r="K6" s="7"/>
      <c r="L6" s="7"/>
      <c r="M6" s="7"/>
      <c r="N6" s="7"/>
      <c r="O6" s="7">
        <v>0</v>
      </c>
      <c r="P6" s="7">
        <v>1070</v>
      </c>
      <c r="Q6" s="7">
        <f t="shared" si="9"/>
        <v>891.66666666666674</v>
      </c>
      <c r="R6" s="75">
        <v>17250000</v>
      </c>
      <c r="S6" s="75" t="s">
        <v>90</v>
      </c>
    </row>
    <row r="7" spans="1:19" x14ac:dyDescent="0.25">
      <c r="A7" s="4">
        <v>6</v>
      </c>
      <c r="B7" s="4">
        <f t="shared" si="0"/>
        <v>472.5</v>
      </c>
      <c r="C7" s="4">
        <f t="shared" si="1"/>
        <v>567</v>
      </c>
      <c r="D7" s="4">
        <f t="shared" si="2"/>
        <v>680.4</v>
      </c>
      <c r="E7" s="5">
        <f t="shared" si="3"/>
        <v>10000000</v>
      </c>
      <c r="F7" s="4">
        <f t="shared" si="4"/>
        <v>21164</v>
      </c>
      <c r="G7" s="74">
        <f t="shared" si="5"/>
        <v>17637</v>
      </c>
      <c r="H7" s="74">
        <f t="shared" si="6"/>
        <v>14697</v>
      </c>
      <c r="I7" s="74">
        <f t="shared" si="7"/>
        <v>0</v>
      </c>
      <c r="J7" s="74">
        <f t="shared" si="8"/>
        <v>0</v>
      </c>
      <c r="K7" s="7"/>
      <c r="L7" s="7"/>
      <c r="M7" s="7"/>
      <c r="N7" s="7"/>
      <c r="O7" s="7">
        <v>0</v>
      </c>
      <c r="P7" s="7">
        <v>567</v>
      </c>
      <c r="Q7" s="7">
        <f t="shared" si="9"/>
        <v>472.5</v>
      </c>
      <c r="R7" s="75">
        <v>10000000</v>
      </c>
      <c r="S7" s="2"/>
    </row>
    <row r="8" spans="1:19" x14ac:dyDescent="0.25">
      <c r="A8" s="4">
        <v>7</v>
      </c>
      <c r="B8" s="4">
        <f t="shared" si="0"/>
        <v>350</v>
      </c>
      <c r="C8" s="4">
        <f t="shared" si="1"/>
        <v>420</v>
      </c>
      <c r="D8" s="4">
        <f t="shared" si="2"/>
        <v>504</v>
      </c>
      <c r="E8" s="5">
        <f t="shared" si="3"/>
        <v>8500000</v>
      </c>
      <c r="F8" s="4">
        <f t="shared" si="4"/>
        <v>24286</v>
      </c>
      <c r="G8" s="4">
        <f t="shared" si="5"/>
        <v>20238</v>
      </c>
      <c r="H8" s="4">
        <f t="shared" si="6"/>
        <v>16865</v>
      </c>
      <c r="I8" s="4">
        <f t="shared" si="7"/>
        <v>0</v>
      </c>
      <c r="J8" s="4">
        <f t="shared" si="8"/>
        <v>0</v>
      </c>
      <c r="O8">
        <v>0</v>
      </c>
      <c r="P8">
        <v>420</v>
      </c>
      <c r="Q8">
        <f t="shared" si="9"/>
        <v>350</v>
      </c>
      <c r="R8" s="2">
        <v>8500000</v>
      </c>
      <c r="S8" s="2"/>
    </row>
    <row r="9" spans="1:19" x14ac:dyDescent="0.25">
      <c r="A9" s="4">
        <v>8</v>
      </c>
      <c r="B9" s="4">
        <f t="shared" si="0"/>
        <v>347.22222222222223</v>
      </c>
      <c r="C9" s="4">
        <f t="shared" si="1"/>
        <v>416.66666666666669</v>
      </c>
      <c r="D9" s="4">
        <f t="shared" si="2"/>
        <v>500</v>
      </c>
      <c r="E9" s="5">
        <f t="shared" si="3"/>
        <v>7500000</v>
      </c>
      <c r="F9" s="4">
        <f t="shared" si="4"/>
        <v>21600</v>
      </c>
      <c r="G9" s="74">
        <f t="shared" si="5"/>
        <v>18000</v>
      </c>
      <c r="H9" s="74">
        <f t="shared" si="6"/>
        <v>15000</v>
      </c>
      <c r="I9" s="74">
        <f t="shared" si="7"/>
        <v>0</v>
      </c>
      <c r="J9" s="74">
        <f t="shared" si="8"/>
        <v>0</v>
      </c>
      <c r="K9" s="7"/>
      <c r="L9" s="7"/>
      <c r="M9" s="7"/>
      <c r="N9" s="7"/>
      <c r="O9" s="7">
        <v>500</v>
      </c>
      <c r="P9" s="7">
        <f t="shared" ref="P3:P10" si="10">O9/1.2</f>
        <v>416.66666666666669</v>
      </c>
      <c r="Q9" s="7">
        <f t="shared" si="9"/>
        <v>347.22222222222223</v>
      </c>
      <c r="R9" s="75">
        <v>7500000</v>
      </c>
      <c r="S9" s="2"/>
    </row>
    <row r="10" spans="1:19" x14ac:dyDescent="0.25">
      <c r="A10" s="4">
        <v>9</v>
      </c>
      <c r="B10" s="4">
        <f t="shared" si="0"/>
        <v>399.16666666666669</v>
      </c>
      <c r="C10" s="4">
        <f t="shared" si="1"/>
        <v>479</v>
      </c>
      <c r="D10" s="4">
        <f t="shared" si="2"/>
        <v>574.79999999999995</v>
      </c>
      <c r="E10" s="5">
        <f t="shared" si="3"/>
        <v>9500000</v>
      </c>
      <c r="F10" s="4">
        <f t="shared" si="4"/>
        <v>23800</v>
      </c>
      <c r="G10" s="4">
        <f t="shared" si="5"/>
        <v>19833</v>
      </c>
      <c r="H10" s="4">
        <f t="shared" si="6"/>
        <v>16527</v>
      </c>
      <c r="I10" s="4">
        <f t="shared" si="7"/>
        <v>0</v>
      </c>
      <c r="J10" s="4">
        <f t="shared" si="8"/>
        <v>0</v>
      </c>
      <c r="O10">
        <v>0</v>
      </c>
      <c r="P10">
        <v>479</v>
      </c>
      <c r="Q10">
        <f t="shared" si="9"/>
        <v>399.16666666666669</v>
      </c>
      <c r="R10" s="2">
        <v>9500000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85</v>
      </c>
    </row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 t="s">
        <v>84</v>
      </c>
      <c r="F28" s="52" t="s">
        <v>71</v>
      </c>
      <c r="G28" s="52">
        <v>482</v>
      </c>
    </row>
    <row r="29" spans="1:19" s="10" customFormat="1" x14ac:dyDescent="0.25">
      <c r="C29" s="67" t="s">
        <v>1</v>
      </c>
      <c r="D29" s="67">
        <v>7900000</v>
      </c>
      <c r="F29" s="52" t="s">
        <v>72</v>
      </c>
      <c r="G29" s="52">
        <v>608.70000000000005</v>
      </c>
      <c r="H29" s="10">
        <f>G29/G28</f>
        <v>1.2628630705394193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4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X9" sqref="W9:X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2024-09-27T06:54:04Z</dcterms:modified>
</cp:coreProperties>
</file>