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Andheri (E)\Pace Pharmatech Pvt Ltd\132\"/>
    </mc:Choice>
  </mc:AlternateContent>
  <xr:revisionPtr revIDLastSave="0" documentId="13_ncr:1_{C92BE319-7E62-4562-91CE-8BC10F286F2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P5" i="4"/>
  <c r="P4" i="4"/>
  <c r="G20" i="4"/>
  <c r="R2" i="4"/>
  <c r="O24" i="4" l="1"/>
  <c r="O23" i="4"/>
  <c r="O22" i="4"/>
  <c r="O20" i="4"/>
  <c r="Q12" i="4" l="1"/>
  <c r="P12" i="4"/>
  <c r="P11" i="4"/>
  <c r="Q11" i="4" s="1"/>
  <c r="Q10" i="4"/>
  <c r="P10" i="4"/>
  <c r="P9" i="4"/>
  <c r="Q8" i="4"/>
  <c r="Q7" i="4"/>
  <c r="P6" i="4"/>
  <c r="Q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<sst xmlns="http://schemas.openxmlformats.org/spreadsheetml/2006/main" count="31" uniqueCount="28">
  <si>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</si>
  <si>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</si>
  <si>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</si>
  <si>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</si>
  <si>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</si>
  <si>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</si>
  <si>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</si>
  <si>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</si>
  <si>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</si>
  <si>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</si>
  <si>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</si>
  <si>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</si>
  <si>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</si>
  <si>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30000/- on ca</t>
  </si>
  <si>
    <t>mca</t>
  </si>
  <si>
    <t>loft</t>
  </si>
  <si>
    <t>Net area</t>
  </si>
  <si>
    <t>Unit No. 132, 1st Floor, Kuber Bulilding, New Link ROad, Andheri West, Mumbai, 400053</t>
  </si>
  <si>
    <t>ca</t>
  </si>
  <si>
    <t>rate</t>
  </si>
  <si>
    <t>fmv</t>
  </si>
  <si>
    <t>yoc - 1994 - pg no. 12</t>
  </si>
  <si>
    <t>gr</t>
  </si>
  <si>
    <t>19.12.23</t>
  </si>
  <si>
    <t>13.12.23</t>
  </si>
  <si>
    <t>25.06.24</t>
  </si>
  <si>
    <t>15.04.24</t>
  </si>
  <si>
    <t>18.03.24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</si>
</sst>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44</xdr:row>
      <xdr:rowOff>153527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C4E234-8F52-4DBC-ABA5-26B1F6BE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078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524884</xdr:colOff>
      <xdr:row>21</xdr:row>
      <xdr:rowOff>181399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F2FE85-D1DC-47E9-A00C-223E4F18D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230484" cy="30388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51C256-E655-4843-9C1D-AE9C4DA10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BF50CD-F413-476D-ADFD-4081864D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10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B95703-081D-4241-A679-374A83198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820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7D185D-AEDE-407F-8669-4F4D4A2C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439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ACD6C-D0F2-49AB-8B11-B4CB3BE7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10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98A08-9019-4994-9F78-F5651D3D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9" sqref="S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453.33333333333337</v>
      </c>
      <c r="C2" s="4">
        <f>B2*1.2</f>
        <v>544</v>
      </c>
      <c r="D2" s="4">
        <f t="shared" ref="D2:D13" si="2">C2*1.2</f>
        <v>652.79999999999995</v>
      </c>
      <c r="E2" s="5">
        <f t="shared" ref="E2:E13" si="3">R2</f>
        <v>10988800</v>
      </c>
      <c r="F2" s="10">
        <f t="shared" ref="F2:F13" si="4">ROUND((E2/B2),0)</f>
        <v>24240</v>
      </c>
      <c r="G2" s="10">
        <f t="shared" ref="G2:G13" si="5">ROUND((E2/C2),0)</f>
        <v>20200</v>
      </c>
      <c r="H2" s="10">
        <f t="shared" ref="H2:H13" si="6">ROUND((E2/D2),0)</f>
        <v>16833</v>
      </c>
      <c r="I2" s="4" t="e">
        <f>#REF!</f>
        <v>#REF!</v>
      </c>
      <c r="J2" s="4">
        <f t="shared" ref="J2:J13" si="7">S2</f>
        <v>0</v>
      </c>
      <c r="O2">
        <v>0</v>
      </c>
      <c r="P2">
        <v>544</v>
      </c>
      <c r="Q2">
        <f t="shared" ref="Q2:Q12" si="8">P2/1.2</f>
        <v>453.33333333333337</v>
      </c>
      <c r="R2" s="2">
        <f>P2*20200</f>
        <v>10988800</v>
      </c>
      <c r="S2" s="8"/>
      <c r="T2" s="8"/>
    </row>
    <row r="3" spans="1:20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5">
        <f t="shared" si="3"/>
        <v>11000000</v>
      </c>
      <c r="F3" s="10">
        <f t="shared" si="4"/>
        <v>27500</v>
      </c>
      <c r="G3" s="10">
        <f t="shared" si="5"/>
        <v>22917</v>
      </c>
      <c r="H3" s="10">
        <f t="shared" si="6"/>
        <v>19097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400</v>
      </c>
      <c r="R3" s="2">
        <v>11000000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266.76780000000002</v>
      </c>
      <c r="C4" s="4">
        <f t="shared" si="9"/>
        <v>320.12136000000004</v>
      </c>
      <c r="D4" s="4">
        <f t="shared" si="2"/>
        <v>384.14563200000003</v>
      </c>
      <c r="E4" s="5">
        <f t="shared" si="3"/>
        <v>11000000</v>
      </c>
      <c r="F4" s="10">
        <f t="shared" si="4"/>
        <v>41234</v>
      </c>
      <c r="G4" s="10">
        <f t="shared" si="5"/>
        <v>34362</v>
      </c>
      <c r="H4" s="10">
        <f t="shared" si="6"/>
        <v>28635</v>
      </c>
      <c r="I4" s="4" t="e">
        <f>#REF!</f>
        <v>#REF!</v>
      </c>
      <c r="J4" s="4">
        <f t="shared" si="7"/>
        <v>3</v>
      </c>
      <c r="O4">
        <v>0</v>
      </c>
      <c r="P4">
        <f>29.74*10.764</f>
        <v>320.12135999999998</v>
      </c>
      <c r="Q4">
        <f t="shared" si="8"/>
        <v>266.76780000000002</v>
      </c>
      <c r="R4" s="2">
        <v>11000000</v>
      </c>
      <c r="S4" s="8">
        <v>3</v>
      </c>
      <c r="T4" s="8" t="s">
        <v>25</v>
      </c>
    </row>
    <row r="5" spans="1:20" x14ac:dyDescent="0.25">
      <c r="A5" s="4">
        <f t="shared" si="0"/>
        <v>0</v>
      </c>
      <c r="B5" s="4">
        <f t="shared" si="1"/>
        <v>265.06349999999998</v>
      </c>
      <c r="C5" s="4">
        <f t="shared" si="9"/>
        <v>318.07619999999997</v>
      </c>
      <c r="D5" s="4">
        <f t="shared" si="2"/>
        <v>381.69143999999994</v>
      </c>
      <c r="E5" s="5">
        <f t="shared" si="3"/>
        <v>9500000</v>
      </c>
      <c r="F5" s="15">
        <f t="shared" si="4"/>
        <v>35840</v>
      </c>
      <c r="G5" s="15">
        <f t="shared" si="5"/>
        <v>29867</v>
      </c>
      <c r="H5" s="10">
        <f t="shared" si="6"/>
        <v>24889</v>
      </c>
      <c r="I5" s="4" t="e">
        <f>#REF!</f>
        <v>#REF!</v>
      </c>
      <c r="J5" s="4">
        <f t="shared" si="7"/>
        <v>1</v>
      </c>
      <c r="O5">
        <v>0</v>
      </c>
      <c r="P5">
        <f>29.55*10.764</f>
        <v>318.07619999999997</v>
      </c>
      <c r="Q5">
        <f t="shared" si="8"/>
        <v>265.06349999999998</v>
      </c>
      <c r="R5" s="2">
        <v>9500000</v>
      </c>
      <c r="S5" s="8">
        <v>1</v>
      </c>
      <c r="T5" s="8" t="s">
        <v>26</v>
      </c>
    </row>
    <row r="6" spans="1:20" x14ac:dyDescent="0.25">
      <c r="A6" s="4">
        <f t="shared" si="0"/>
        <v>0</v>
      </c>
      <c r="B6" s="4">
        <f t="shared" si="1"/>
        <v>268</v>
      </c>
      <c r="C6" s="4">
        <f t="shared" si="9"/>
        <v>321.59999999999997</v>
      </c>
      <c r="D6" s="4">
        <f t="shared" si="2"/>
        <v>385.91999999999996</v>
      </c>
      <c r="E6" s="5">
        <f t="shared" si="3"/>
        <v>10000000</v>
      </c>
      <c r="F6" s="15">
        <f t="shared" si="4"/>
        <v>37313</v>
      </c>
      <c r="G6" s="15">
        <f t="shared" si="5"/>
        <v>31095</v>
      </c>
      <c r="H6" s="10">
        <f t="shared" si="6"/>
        <v>25912</v>
      </c>
      <c r="I6" s="4" t="e">
        <f>#REF!</f>
        <v>#REF!</v>
      </c>
      <c r="J6" s="4">
        <f t="shared" si="7"/>
        <v>2</v>
      </c>
      <c r="O6">
        <v>0</v>
      </c>
      <c r="P6">
        <f t="shared" si="10"/>
        <v>0</v>
      </c>
      <c r="Q6">
        <v>268</v>
      </c>
      <c r="R6" s="2">
        <v>10000000</v>
      </c>
      <c r="S6" s="8">
        <v>2</v>
      </c>
      <c r="T6" s="8" t="s">
        <v>27</v>
      </c>
    </row>
    <row r="7" spans="1:20" x14ac:dyDescent="0.25">
      <c r="A7" s="4">
        <f t="shared" si="0"/>
        <v>0</v>
      </c>
      <c r="B7" s="4">
        <f t="shared" si="1"/>
        <v>208.33333333333334</v>
      </c>
      <c r="C7" s="4">
        <f t="shared" si="9"/>
        <v>250</v>
      </c>
      <c r="D7" s="4">
        <f t="shared" si="2"/>
        <v>300</v>
      </c>
      <c r="E7" s="5">
        <f t="shared" si="3"/>
        <v>15100000</v>
      </c>
      <c r="F7" s="10">
        <f t="shared" si="4"/>
        <v>72480</v>
      </c>
      <c r="G7" s="10">
        <f t="shared" si="5"/>
        <v>60400</v>
      </c>
      <c r="H7" s="10">
        <f t="shared" si="6"/>
        <v>50333</v>
      </c>
      <c r="I7" s="4" t="e">
        <f>#REF!</f>
        <v>#REF!</v>
      </c>
      <c r="J7" s="4" t="str">
        <f t="shared" si="7"/>
        <v>gr</v>
      </c>
      <c r="O7">
        <v>0</v>
      </c>
      <c r="P7">
        <v>250</v>
      </c>
      <c r="Q7">
        <f t="shared" si="8"/>
        <v>208.33333333333334</v>
      </c>
      <c r="R7" s="2">
        <v>15100000</v>
      </c>
      <c r="S7" s="8" t="s">
        <v>22</v>
      </c>
      <c r="T7" s="8" t="s">
        <v>23</v>
      </c>
    </row>
    <row r="8" spans="1:20" x14ac:dyDescent="0.25">
      <c r="A8" s="4">
        <f t="shared" si="0"/>
        <v>0</v>
      </c>
      <c r="B8" s="4">
        <f t="shared" si="1"/>
        <v>353.05919999999998</v>
      </c>
      <c r="C8" s="4">
        <f t="shared" si="9"/>
        <v>423.67103999999995</v>
      </c>
      <c r="D8" s="4">
        <f t="shared" si="2"/>
        <v>508.40524799999992</v>
      </c>
      <c r="E8" s="5">
        <f t="shared" si="3"/>
        <v>12100000</v>
      </c>
      <c r="F8" s="15">
        <f t="shared" si="4"/>
        <v>34272</v>
      </c>
      <c r="G8" s="15">
        <f t="shared" si="5"/>
        <v>28560</v>
      </c>
      <c r="H8" s="10">
        <f t="shared" si="6"/>
        <v>23800</v>
      </c>
      <c r="I8" s="4" t="e">
        <f>#REF!</f>
        <v>#REF!</v>
      </c>
      <c r="J8" s="4">
        <f t="shared" si="7"/>
        <v>1</v>
      </c>
      <c r="O8">
        <v>0</v>
      </c>
      <c r="P8">
        <f>39.36*10.764</f>
        <v>423.67103999999995</v>
      </c>
      <c r="Q8">
        <f t="shared" si="8"/>
        <v>353.05919999999998</v>
      </c>
      <c r="R8" s="2">
        <v>12100000</v>
      </c>
      <c r="S8" s="8">
        <v>1</v>
      </c>
      <c r="T8" s="8" t="s">
        <v>24</v>
      </c>
    </row>
    <row r="9" spans="1:20" x14ac:dyDescent="0.25">
      <c r="A9" s="4">
        <f t="shared" si="0"/>
        <v>0</v>
      </c>
      <c r="B9" s="4">
        <f t="shared" si="1"/>
        <v>301</v>
      </c>
      <c r="C9" s="4">
        <f t="shared" si="9"/>
        <v>361.2</v>
      </c>
      <c r="D9" s="4">
        <f t="shared" si="2"/>
        <v>433.44</v>
      </c>
      <c r="E9" s="5">
        <f t="shared" si="3"/>
        <v>13000000</v>
      </c>
      <c r="F9" s="10">
        <f t="shared" si="4"/>
        <v>43189</v>
      </c>
      <c r="G9" s="10">
        <f t="shared" si="5"/>
        <v>35991</v>
      </c>
      <c r="H9" s="10">
        <f t="shared" si="6"/>
        <v>29993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301</v>
      </c>
      <c r="R9" s="2">
        <v>13000000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H17" t="s">
        <v>17</v>
      </c>
    </row>
    <row r="18" spans="6:24" x14ac:dyDescent="0.25">
      <c r="F18" s="7" t="s">
        <v>18</v>
      </c>
      <c r="G18">
        <v>264</v>
      </c>
    </row>
    <row r="19" spans="6:24" x14ac:dyDescent="0.25">
      <c r="F19" s="7" t="s">
        <v>19</v>
      </c>
      <c r="G19">
        <v>36000</v>
      </c>
      <c r="J19" t="s">
        <v>14</v>
      </c>
    </row>
    <row r="20" spans="6:24" x14ac:dyDescent="0.25">
      <c r="F20" s="7" t="s">
        <v>20</v>
      </c>
      <c r="G20">
        <f>G19*G18</f>
        <v>9504000</v>
      </c>
      <c r="J20">
        <v>10.98</v>
      </c>
      <c r="N20">
        <v>24.31</v>
      </c>
      <c r="O20">
        <f>N20*J20</f>
        <v>266.92379999999997</v>
      </c>
    </row>
    <row r="21" spans="6:24" x14ac:dyDescent="0.25">
      <c r="J21" t="s">
        <v>15</v>
      </c>
    </row>
    <row r="22" spans="6:24" x14ac:dyDescent="0.25">
      <c r="G22" s="6"/>
      <c r="H22" s="6"/>
      <c r="J22">
        <v>10.94</v>
      </c>
      <c r="N22">
        <v>23.92</v>
      </c>
      <c r="O22">
        <f>N22*J22</f>
        <v>261.6848</v>
      </c>
    </row>
    <row r="23" spans="6:24" x14ac:dyDescent="0.25">
      <c r="H23" t="s">
        <v>13</v>
      </c>
      <c r="J23">
        <v>2.66</v>
      </c>
      <c r="N23">
        <v>5.35</v>
      </c>
      <c r="O23">
        <f>N23*J23</f>
        <v>14.231</v>
      </c>
    </row>
    <row r="24" spans="6:24" x14ac:dyDescent="0.25">
      <c r="J24" s="6" t="s">
        <v>16</v>
      </c>
      <c r="K24" s="6"/>
      <c r="L24" s="6"/>
      <c r="M24" s="6"/>
      <c r="N24" s="6"/>
      <c r="O24" s="6">
        <f>O22-O23</f>
        <v>247.4538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2024-09-25T12:48:53Z</dcterms:modified>
</cp:coreProperties>
</file>