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Omkar Patil\"/>
    </mc:Choice>
  </mc:AlternateContent>
  <xr:revisionPtr revIDLastSave="0" documentId="13_ncr:1_{CCEE1E0D-6FFC-4059-8131-38CFADA0C4D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U16" i="4" l="1"/>
  <c r="T16" i="4"/>
  <c r="Q16" i="4"/>
  <c r="S16" i="4"/>
  <c r="J16" i="4" s="1"/>
  <c r="U15" i="4"/>
  <c r="T15" i="4"/>
  <c r="Q15" i="4"/>
  <c r="S15" i="4"/>
  <c r="J15" i="4" s="1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I16" i="4"/>
  <c r="E16" i="4"/>
  <c r="A16" i="4"/>
  <c r="P15" i="4"/>
  <c r="I15" i="4"/>
  <c r="E15" i="4"/>
  <c r="A15" i="4"/>
  <c r="T12" i="4"/>
  <c r="S12" i="4"/>
  <c r="Q12" i="4"/>
  <c r="T11" i="4"/>
  <c r="S11" i="4"/>
  <c r="Q11" i="4"/>
  <c r="T10" i="4"/>
  <c r="S10" i="4"/>
  <c r="Q10" i="4"/>
  <c r="H26" i="4"/>
  <c r="I24" i="4"/>
  <c r="H16" i="4" l="1"/>
  <c r="B15" i="4"/>
  <c r="C15" i="4" s="1"/>
  <c r="D15" i="4" s="1"/>
  <c r="H15" i="4" s="1"/>
  <c r="H17" i="4"/>
  <c r="H19" i="4"/>
  <c r="F17" i="4"/>
  <c r="F18" i="4"/>
  <c r="F19" i="4"/>
  <c r="F20" i="4"/>
  <c r="F15" i="4"/>
  <c r="F16" i="4"/>
  <c r="G17" i="4"/>
  <c r="G18" i="4"/>
  <c r="G19" i="4"/>
  <c r="G16" i="4"/>
  <c r="G20" i="4"/>
  <c r="P12" i="4"/>
  <c r="P11" i="4"/>
  <c r="P10" i="4"/>
  <c r="P9" i="4"/>
  <c r="P8" i="4"/>
  <c r="P7" i="4"/>
  <c r="P6" i="4"/>
  <c r="P5" i="4"/>
  <c r="Q4" i="4"/>
  <c r="P4" i="4"/>
  <c r="P3" i="4"/>
  <c r="P2" i="4"/>
  <c r="G15" i="4" l="1"/>
  <c r="P13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1" i="4"/>
  <c r="C21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<sst xmlns="http://schemas.openxmlformats.org/spreadsheetml/2006/main" count="26" uniqueCount="23">
  <si>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</si>
  <si>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</si>
  <si>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</si>
  <si>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</si>
  <si>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</si>
  <si>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</si>
  <si>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</si>
  <si>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</si>
  <si>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</si>
  <si>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</si>
  <si>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</si>
  <si>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</si>
  <si>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</si>
  <si>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.706 7 th floor Savitri Icon plot no 147 sector no 53 Dronagiri</t>
  </si>
  <si>
    <t>ca</t>
  </si>
  <si>
    <t>rate</t>
  </si>
  <si>
    <t>fmv</t>
  </si>
  <si>
    <t>draft agreement  - 2022 = 34 lakh</t>
  </si>
  <si>
    <t>23.03.23</t>
  </si>
  <si>
    <t>04.07.24</t>
  </si>
  <si>
    <t>25.07.23</t>
  </si>
  <si>
    <t>14.07.21</t>
  </si>
  <si>
    <t>30.3.21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</si>
</sst>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0F567-03FF-43DF-B11D-DC84B033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42C9E-B0AC-44C1-9979-AC4E8B171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32</xdr:col>
      <xdr:colOff>409575</xdr:colOff>
      <xdr:row>49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8298A-3C48-4F2E-A89D-007CCCE7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18087975" cy="8658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6CAF2-7D0D-40EA-A56C-B71C97FC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4C98F5-EB58-48DA-AE21-AC11A8BB1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5641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7B306-83A8-4215-AB0D-1D071095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90011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F45EA-1888-464D-90F4-93FA5483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9001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888E0-94F7-410D-8C75-38CBE63A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DE452-99FC-4E9F-8A43-496B313C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47</xdr:row>
      <xdr:rowOff>86914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FDDAD-45DB-4425-BAA6-CB8C70F1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51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BA6C6-AA68-4B01-A38F-AEE05C28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52C5A-5A68-4E3F-92C8-6BFAFEE1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EF64E-082A-490F-8517-CA5E3ED30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D3CFA-BAF1-4B5F-9DD3-B70C3943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CA93F-840E-4F76-918A-50B79727C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570312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21" si="0">N2</f>
        <v>0</v>
      </c>
      <c r="B2" s="4">
        <f t="shared" ref="B2:B21" si="1">Q2</f>
        <v>287</v>
      </c>
      <c r="C2" s="4">
        <f>B2*1.2</f>
        <v>344.4</v>
      </c>
      <c r="D2" s="4">
        <f t="shared" ref="D2:D13" si="2">C2*1.2</f>
        <v>413.28</v>
      </c>
      <c r="E2" s="17">
        <f t="shared" ref="E2:E13" si="3">R2</f>
        <v>2650000</v>
      </c>
      <c r="F2" s="10">
        <f t="shared" ref="F2:F13" si="4">ROUND((E2/B2),0)</f>
        <v>9233</v>
      </c>
      <c r="G2" s="10">
        <f t="shared" ref="G2:G13" si="5">ROUND((E2/C2),0)</f>
        <v>7695</v>
      </c>
      <c r="H2" s="10">
        <f t="shared" ref="H2:H13" si="6">ROUND((E2/D2),0)</f>
        <v>6412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287</v>
      </c>
      <c r="R2" s="2">
        <v>2650000</v>
      </c>
      <c r="S2" s="8"/>
      <c r="T2" s="8"/>
    </row>
    <row r="3" spans="1:22" x14ac:dyDescent="0.25">
      <c r="A3" s="4">
        <f t="shared" si="0"/>
        <v>0</v>
      </c>
      <c r="B3" s="4">
        <f t="shared" si="1"/>
        <v>410</v>
      </c>
      <c r="C3" s="4">
        <f t="shared" ref="C3:C21" si="9">B3*1.2</f>
        <v>492</v>
      </c>
      <c r="D3" s="4">
        <f t="shared" si="2"/>
        <v>590.4</v>
      </c>
      <c r="E3" s="17">
        <f t="shared" si="3"/>
        <v>3200000</v>
      </c>
      <c r="F3" s="10">
        <f t="shared" si="4"/>
        <v>7805</v>
      </c>
      <c r="G3" s="10">
        <f t="shared" si="5"/>
        <v>6504</v>
      </c>
      <c r="H3" s="10">
        <f t="shared" si="6"/>
        <v>5420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3200000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437.5</v>
      </c>
      <c r="C4" s="4">
        <f t="shared" si="9"/>
        <v>525</v>
      </c>
      <c r="D4" s="4">
        <f t="shared" si="2"/>
        <v>630</v>
      </c>
      <c r="E4" s="17">
        <f t="shared" si="3"/>
        <v>2900000</v>
      </c>
      <c r="F4" s="10">
        <f t="shared" si="4"/>
        <v>6629</v>
      </c>
      <c r="G4" s="10">
        <f t="shared" si="5"/>
        <v>5524</v>
      </c>
      <c r="H4" s="10">
        <f t="shared" si="6"/>
        <v>4603</v>
      </c>
      <c r="I4" s="10" t="e">
        <f>#REF!</f>
        <v>#REF!</v>
      </c>
      <c r="J4" s="4">
        <f t="shared" si="7"/>
        <v>0</v>
      </c>
      <c r="O4">
        <v>630</v>
      </c>
      <c r="P4">
        <f t="shared" si="8"/>
        <v>525</v>
      </c>
      <c r="Q4">
        <f t="shared" ref="Q4" si="10">P4/1.2</f>
        <v>437.5</v>
      </c>
      <c r="R4" s="2">
        <v>2900000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287</v>
      </c>
      <c r="C5" s="4">
        <f t="shared" si="9"/>
        <v>344.4</v>
      </c>
      <c r="D5" s="4">
        <f t="shared" si="2"/>
        <v>413.28</v>
      </c>
      <c r="E5" s="17">
        <f t="shared" si="3"/>
        <v>2650000</v>
      </c>
      <c r="F5" s="10">
        <f t="shared" si="4"/>
        <v>9233</v>
      </c>
      <c r="G5" s="10">
        <f t="shared" si="5"/>
        <v>7695</v>
      </c>
      <c r="H5" s="10">
        <f t="shared" si="6"/>
        <v>6412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287</v>
      </c>
      <c r="R5" s="2">
        <v>2650000</v>
      </c>
      <c r="S5" s="8"/>
      <c r="T5" s="8"/>
    </row>
    <row r="6" spans="1:22" x14ac:dyDescent="0.25">
      <c r="A6" s="4">
        <f t="shared" si="0"/>
        <v>0</v>
      </c>
      <c r="B6" s="4">
        <f t="shared" si="1"/>
        <v>410</v>
      </c>
      <c r="C6" s="4">
        <f t="shared" si="9"/>
        <v>492</v>
      </c>
      <c r="D6" s="4">
        <f t="shared" si="2"/>
        <v>590.4</v>
      </c>
      <c r="E6" s="17">
        <f t="shared" si="3"/>
        <v>2900000</v>
      </c>
      <c r="F6" s="10">
        <f t="shared" si="4"/>
        <v>7073</v>
      </c>
      <c r="G6" s="10">
        <f t="shared" si="5"/>
        <v>5894</v>
      </c>
      <c r="H6" s="10">
        <f t="shared" si="6"/>
        <v>4912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410</v>
      </c>
      <c r="R6" s="2">
        <v>2900000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260</v>
      </c>
      <c r="C7" s="4">
        <f t="shared" si="9"/>
        <v>312</v>
      </c>
      <c r="D7" s="4">
        <f t="shared" si="2"/>
        <v>374.4</v>
      </c>
      <c r="E7" s="17">
        <f t="shared" si="3"/>
        <v>3200000</v>
      </c>
      <c r="F7" s="15">
        <f t="shared" si="4"/>
        <v>12308</v>
      </c>
      <c r="G7" s="10">
        <f t="shared" si="5"/>
        <v>10256</v>
      </c>
      <c r="H7" s="10">
        <f t="shared" si="6"/>
        <v>8547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260</v>
      </c>
      <c r="R7" s="2">
        <v>3200000</v>
      </c>
      <c r="S7" s="8"/>
      <c r="T7" s="8"/>
    </row>
    <row r="8" spans="1:22" x14ac:dyDescent="0.25">
      <c r="A8" s="4">
        <f t="shared" si="0"/>
        <v>0</v>
      </c>
      <c r="B8" s="4">
        <f t="shared" si="1"/>
        <v>287</v>
      </c>
      <c r="C8" s="4">
        <f t="shared" si="9"/>
        <v>344.4</v>
      </c>
      <c r="D8" s="4">
        <f t="shared" si="2"/>
        <v>413.28</v>
      </c>
      <c r="E8" s="17">
        <f t="shared" si="3"/>
        <v>3446000</v>
      </c>
      <c r="F8" s="10">
        <f t="shared" si="4"/>
        <v>12007</v>
      </c>
      <c r="G8" s="10">
        <f t="shared" si="5"/>
        <v>10006</v>
      </c>
      <c r="H8" s="10">
        <f t="shared" si="6"/>
        <v>8338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287</v>
      </c>
      <c r="R8" s="2">
        <v>3446000</v>
      </c>
      <c r="S8" s="8"/>
      <c r="T8" s="8"/>
    </row>
    <row r="9" spans="1:22" x14ac:dyDescent="0.25">
      <c r="A9" s="4">
        <f t="shared" si="0"/>
        <v>0</v>
      </c>
      <c r="B9" s="4">
        <f t="shared" si="1"/>
        <v>305</v>
      </c>
      <c r="C9" s="4">
        <f t="shared" si="9"/>
        <v>366</v>
      </c>
      <c r="D9" s="4">
        <f t="shared" si="2"/>
        <v>439.2</v>
      </c>
      <c r="E9" s="17">
        <f t="shared" si="3"/>
        <v>3666000</v>
      </c>
      <c r="F9" s="10">
        <f t="shared" si="4"/>
        <v>12020</v>
      </c>
      <c r="G9" s="10">
        <f t="shared" si="5"/>
        <v>10016</v>
      </c>
      <c r="H9" s="10">
        <f t="shared" si="6"/>
        <v>8347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305</v>
      </c>
      <c r="R9" s="2">
        <v>3666000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287.07587999999998</v>
      </c>
      <c r="C10" s="4">
        <f t="shared" si="9"/>
        <v>344.49105599999996</v>
      </c>
      <c r="D10" s="4">
        <f t="shared" si="2"/>
        <v>413.38926719999995</v>
      </c>
      <c r="E10" s="17">
        <f t="shared" si="3"/>
        <v>2670000</v>
      </c>
      <c r="F10" s="15">
        <f t="shared" si="4"/>
        <v>9301</v>
      </c>
      <c r="G10" s="10">
        <f t="shared" si="5"/>
        <v>7751</v>
      </c>
      <c r="H10" s="10">
        <f t="shared" si="6"/>
        <v>6459</v>
      </c>
      <c r="I10" s="10" t="e">
        <f>#REF!</f>
        <v>#REF!</v>
      </c>
      <c r="J10" s="4">
        <f t="shared" si="7"/>
        <v>2856900</v>
      </c>
      <c r="O10">
        <v>0</v>
      </c>
      <c r="P10">
        <f t="shared" si="8"/>
        <v>0</v>
      </c>
      <c r="Q10">
        <f>26.67*10.764</f>
        <v>287.07587999999998</v>
      </c>
      <c r="R10" s="2">
        <v>2670000</v>
      </c>
      <c r="S10" s="16">
        <f>R10+160200+26700</f>
        <v>2856900</v>
      </c>
      <c r="T10" s="8">
        <f>S10/Q10</f>
        <v>9951.7242618920136</v>
      </c>
      <c r="U10" t="s">
        <v>19</v>
      </c>
    </row>
    <row r="11" spans="1:22" x14ac:dyDescent="0.25">
      <c r="A11" s="4">
        <f t="shared" si="0"/>
        <v>0</v>
      </c>
      <c r="B11" s="4">
        <f t="shared" si="1"/>
        <v>304.91182800000001</v>
      </c>
      <c r="C11" s="4">
        <f t="shared" si="9"/>
        <v>365.89419359999999</v>
      </c>
      <c r="D11" s="4">
        <f t="shared" si="2"/>
        <v>439.07303231999998</v>
      </c>
      <c r="E11" s="17">
        <f t="shared" si="3"/>
        <v>2700000</v>
      </c>
      <c r="F11" s="10">
        <f t="shared" si="4"/>
        <v>8855</v>
      </c>
      <c r="G11" s="10">
        <f t="shared" si="5"/>
        <v>7379</v>
      </c>
      <c r="H11" s="10">
        <f t="shared" si="6"/>
        <v>6149</v>
      </c>
      <c r="I11" s="10" t="e">
        <f>#REF!</f>
        <v>#REF!</v>
      </c>
      <c r="J11" s="4">
        <f t="shared" si="7"/>
        <v>2889000</v>
      </c>
      <c r="O11">
        <v>0</v>
      </c>
      <c r="P11">
        <f t="shared" si="8"/>
        <v>0</v>
      </c>
      <c r="Q11">
        <f>28.327*10.764</f>
        <v>304.91182800000001</v>
      </c>
      <c r="R11" s="2">
        <v>2700000</v>
      </c>
      <c r="S11" s="16">
        <f>R11+162000+27000</f>
        <v>2889000</v>
      </c>
      <c r="T11" s="8">
        <f>S11/Q11</f>
        <v>9474.8702237946636</v>
      </c>
      <c r="U11" t="s">
        <v>20</v>
      </c>
    </row>
    <row r="12" spans="1:22" x14ac:dyDescent="0.25">
      <c r="A12" s="4">
        <f t="shared" si="0"/>
        <v>0</v>
      </c>
      <c r="B12" s="4">
        <f t="shared" si="1"/>
        <v>304.91182800000001</v>
      </c>
      <c r="C12" s="4">
        <f t="shared" si="9"/>
        <v>365.89419359999999</v>
      </c>
      <c r="D12" s="4">
        <f t="shared" si="2"/>
        <v>439.07303231999998</v>
      </c>
      <c r="E12" s="17">
        <f t="shared" si="3"/>
        <v>2550000</v>
      </c>
      <c r="F12" s="10">
        <f t="shared" si="4"/>
        <v>8363</v>
      </c>
      <c r="G12" s="10">
        <f t="shared" si="5"/>
        <v>6969</v>
      </c>
      <c r="H12" s="10">
        <f t="shared" si="6"/>
        <v>5808</v>
      </c>
      <c r="I12" s="10" t="e">
        <f>#REF!</f>
        <v>#REF!</v>
      </c>
      <c r="J12" s="4">
        <f t="shared" si="7"/>
        <v>2728500</v>
      </c>
      <c r="O12">
        <v>0</v>
      </c>
      <c r="P12">
        <f t="shared" si="8"/>
        <v>0</v>
      </c>
      <c r="Q12">
        <f>28.327*10.764</f>
        <v>304.91182800000001</v>
      </c>
      <c r="R12" s="2">
        <v>2550000</v>
      </c>
      <c r="S12" s="16">
        <f>R12+153000+25500</f>
        <v>2728500</v>
      </c>
      <c r="T12" s="8">
        <f>S12/Q12</f>
        <v>8948.4885446949593</v>
      </c>
      <c r="U12" t="s">
        <v>18</v>
      </c>
    </row>
    <row r="13" spans="1:22" x14ac:dyDescent="0.25">
      <c r="A13" s="4">
        <f t="shared" si="0"/>
        <v>0</v>
      </c>
      <c r="B13" s="4">
        <f t="shared" si="1"/>
        <v>300</v>
      </c>
      <c r="C13" s="4">
        <f t="shared" si="9"/>
        <v>360</v>
      </c>
      <c r="D13" s="4">
        <f t="shared" si="2"/>
        <v>432</v>
      </c>
      <c r="E13" s="17">
        <f t="shared" si="3"/>
        <v>4200000</v>
      </c>
      <c r="F13" s="15">
        <f t="shared" si="4"/>
        <v>14000</v>
      </c>
      <c r="G13" s="10">
        <f t="shared" si="5"/>
        <v>11667</v>
      </c>
      <c r="H13" s="10">
        <f t="shared" si="6"/>
        <v>9722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300</v>
      </c>
      <c r="R13" s="2">
        <v>4200000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435</v>
      </c>
      <c r="C14" s="4">
        <f t="shared" si="9"/>
        <v>522</v>
      </c>
      <c r="D14" s="4">
        <f t="shared" ref="D14:D21" si="12">C14*1.2</f>
        <v>626.4</v>
      </c>
      <c r="E14" s="17">
        <f t="shared" ref="E14:E21" si="13">R14</f>
        <v>3600000</v>
      </c>
      <c r="F14" s="10">
        <f t="shared" ref="F14:F21" si="14">ROUND((E14/B14),0)</f>
        <v>8276</v>
      </c>
      <c r="G14" s="10">
        <f t="shared" ref="G14:G21" si="15">ROUND((E14/C14),0)</f>
        <v>6897</v>
      </c>
      <c r="H14" s="10">
        <f t="shared" ref="H14:H21" si="16">ROUND((E14/D14),0)</f>
        <v>5747</v>
      </c>
      <c r="I14" s="10" t="e">
        <f>#REF!</f>
        <v>#REF!</v>
      </c>
      <c r="J14" s="4">
        <f t="shared" ref="J14:J21" si="17">S14</f>
        <v>0</v>
      </c>
      <c r="O14">
        <v>0</v>
      </c>
      <c r="P14">
        <f t="shared" ref="P14:P21" si="18">O14/1.2</f>
        <v>0</v>
      </c>
      <c r="Q14">
        <v>435</v>
      </c>
      <c r="R14" s="2">
        <v>3600000</v>
      </c>
      <c r="S14" s="8"/>
      <c r="T14" s="8"/>
    </row>
    <row r="15" spans="1:22" x14ac:dyDescent="0.25">
      <c r="A15" s="4">
        <f t="shared" ref="A15:A20" si="19">N15</f>
        <v>0</v>
      </c>
      <c r="B15" s="4">
        <f t="shared" ref="B15:B20" si="20">Q15</f>
        <v>331.19751600000001</v>
      </c>
      <c r="C15" s="4">
        <f t="shared" ref="C15:C20" si="21">B15*1.2</f>
        <v>397.43701920000001</v>
      </c>
      <c r="D15" s="4">
        <f t="shared" ref="D15:D20" si="22">C15*1.2</f>
        <v>476.92442303999997</v>
      </c>
      <c r="E15" s="17">
        <f t="shared" ref="E15:E20" si="23">R15</f>
        <v>2475000</v>
      </c>
      <c r="F15" s="10">
        <f t="shared" ref="F15:F20" si="24">ROUND((E15/B15),0)</f>
        <v>7473</v>
      </c>
      <c r="G15" s="10">
        <f t="shared" ref="G15:G20" si="25">ROUND((E15/C15),0)</f>
        <v>6227</v>
      </c>
      <c r="H15" s="10">
        <f t="shared" ref="H15:H20" si="26">ROUND((E15/D15),0)</f>
        <v>5190</v>
      </c>
      <c r="I15" s="10" t="e">
        <f>#REF!</f>
        <v>#REF!</v>
      </c>
      <c r="J15" s="4">
        <f t="shared" ref="J15:J20" si="27">S15</f>
        <v>30.769000000000002</v>
      </c>
      <c r="O15">
        <v>0</v>
      </c>
      <c r="P15">
        <f t="shared" ref="P15:P20" si="28">O15/1.2</f>
        <v>0</v>
      </c>
      <c r="Q15">
        <f>S15*10.764</f>
        <v>331.19751600000001</v>
      </c>
      <c r="R15" s="2">
        <v>2475000</v>
      </c>
      <c r="S15" s="8">
        <f>20.071+10.698</f>
        <v>30.769000000000002</v>
      </c>
      <c r="T15" s="16">
        <f>R15+149000+25000</f>
        <v>2649000</v>
      </c>
      <c r="U15">
        <f>T15/Q15</f>
        <v>7998.2483926600462</v>
      </c>
      <c r="V15" t="s">
        <v>21</v>
      </c>
    </row>
    <row r="16" spans="1:22" x14ac:dyDescent="0.25">
      <c r="A16" s="4">
        <f t="shared" si="19"/>
        <v>0</v>
      </c>
      <c r="B16" s="4">
        <f t="shared" si="20"/>
        <v>354.57692400000002</v>
      </c>
      <c r="C16" s="4">
        <f t="shared" si="21"/>
        <v>425.49230879999999</v>
      </c>
      <c r="D16" s="4">
        <f t="shared" si="22"/>
        <v>510.59077055999995</v>
      </c>
      <c r="E16" s="17">
        <f t="shared" si="23"/>
        <v>3200000</v>
      </c>
      <c r="F16" s="15">
        <f t="shared" si="24"/>
        <v>9025</v>
      </c>
      <c r="G16" s="10">
        <f t="shared" si="25"/>
        <v>7521</v>
      </c>
      <c r="H16" s="10">
        <f t="shared" si="26"/>
        <v>6267</v>
      </c>
      <c r="I16" s="10" t="e">
        <f>#REF!</f>
        <v>#REF!</v>
      </c>
      <c r="J16" s="4">
        <f t="shared" si="27"/>
        <v>32.941000000000003</v>
      </c>
      <c r="O16">
        <v>0</v>
      </c>
      <c r="P16">
        <f t="shared" si="28"/>
        <v>0</v>
      </c>
      <c r="Q16">
        <f>S16*10.764</f>
        <v>354.57692400000002</v>
      </c>
      <c r="R16" s="2">
        <v>3200000</v>
      </c>
      <c r="S16" s="8">
        <f>19.133+13.808</f>
        <v>32.941000000000003</v>
      </c>
      <c r="T16" s="16">
        <f>R16+130000+30000</f>
        <v>3360000</v>
      </c>
      <c r="U16">
        <f>T16/Q16</f>
        <v>9476.0819798865414</v>
      </c>
      <c r="V16" t="s">
        <v>22</v>
      </c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17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10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ref="Q15:Q20" si="29">P17/1.2</f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17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10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17">
        <f t="shared" si="23"/>
        <v>0</v>
      </c>
      <c r="F19" s="10" t="e">
        <f t="shared" si="24"/>
        <v>#DIV/0!</v>
      </c>
      <c r="G19" s="10" t="e">
        <f t="shared" si="25"/>
        <v>#DIV/0!</v>
      </c>
      <c r="H19" s="10" t="e">
        <f t="shared" si="26"/>
        <v>#DIV/0!</v>
      </c>
      <c r="I19" s="10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29"/>
        <v>0</v>
      </c>
      <c r="R19" s="2">
        <v>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10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f t="shared" si="29"/>
        <v>0</v>
      </c>
      <c r="R20" s="2">
        <v>0</v>
      </c>
      <c r="S20" s="8"/>
      <c r="T20" s="8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9"/>
        <v>0</v>
      </c>
      <c r="D21" s="4">
        <f t="shared" si="12"/>
        <v>0</v>
      </c>
      <c r="E21" s="5">
        <f t="shared" si="13"/>
        <v>0</v>
      </c>
      <c r="F21" s="10" t="e">
        <f t="shared" si="14"/>
        <v>#DIV/0!</v>
      </c>
      <c r="G21" s="4" t="e">
        <f t="shared" si="15"/>
        <v>#DIV/0!</v>
      </c>
      <c r="H21" s="4" t="e">
        <f t="shared" si="16"/>
        <v>#DIV/0!</v>
      </c>
      <c r="I21" s="4" t="e">
        <f>#REF!</f>
        <v>#REF!</v>
      </c>
      <c r="J21" s="4">
        <f t="shared" si="17"/>
        <v>0</v>
      </c>
      <c r="O21">
        <v>0</v>
      </c>
      <c r="P21">
        <f t="shared" si="18"/>
        <v>0</v>
      </c>
      <c r="Q21">
        <f t="shared" ref="Q21" si="30">P21/1.2</f>
        <v>0</v>
      </c>
      <c r="R21" s="2">
        <v>0</v>
      </c>
      <c r="S21" s="8"/>
      <c r="T21" s="8"/>
    </row>
    <row r="23" spans="1:24" x14ac:dyDescent="0.25">
      <c r="G23" t="s">
        <v>13</v>
      </c>
    </row>
    <row r="24" spans="1:24" x14ac:dyDescent="0.25">
      <c r="G24" t="s">
        <v>14</v>
      </c>
      <c r="H24">
        <v>287</v>
      </c>
      <c r="I24">
        <f>26.67*10.764</f>
        <v>287.07587999999998</v>
      </c>
    </row>
    <row r="25" spans="1:24" x14ac:dyDescent="0.25">
      <c r="G25" t="s">
        <v>15</v>
      </c>
      <c r="H25">
        <v>10000</v>
      </c>
    </row>
    <row r="26" spans="1:24" x14ac:dyDescent="0.25">
      <c r="G26" t="s">
        <v>16</v>
      </c>
      <c r="H26">
        <f>H25*H24</f>
        <v>2870000</v>
      </c>
    </row>
    <row r="28" spans="1:24" x14ac:dyDescent="0.25">
      <c r="G28" s="6"/>
      <c r="H28" s="6"/>
    </row>
    <row r="30" spans="1:24" x14ac:dyDescent="0.25">
      <c r="H30" t="s">
        <v>17</v>
      </c>
      <c r="P30" s="11"/>
      <c r="Q30" s="11"/>
      <c r="R30" s="13"/>
      <c r="T30" s="11"/>
      <c r="U30" s="11"/>
      <c r="V30" s="11"/>
      <c r="W30" s="11"/>
      <c r="X30" s="11"/>
    </row>
    <row r="31" spans="1:24" x14ac:dyDescent="0.25">
      <c r="P31" s="11"/>
      <c r="Q31" s="14"/>
      <c r="R31" s="14"/>
      <c r="T31" s="14"/>
      <c r="U31" s="14"/>
      <c r="V31" s="11"/>
      <c r="W31" s="11"/>
      <c r="X31" s="11"/>
    </row>
    <row r="32" spans="1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2"/>
      <c r="T34" s="12"/>
      <c r="U34" s="12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16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16:24" x14ac:dyDescent="0.25">
      <c r="Q40" s="11"/>
      <c r="R40" s="11"/>
    </row>
    <row r="41" spans="16:24" x14ac:dyDescent="0.25">
      <c r="Q41" s="11"/>
      <c r="R41" s="11"/>
      <c r="T41" s="6"/>
    </row>
    <row r="42" spans="16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60AB0-B82F-4DED-805B-6C474710971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6214-3640-456F-A19F-FF440B911F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3295B-0EB8-4D95-86BD-B4F713A0D5B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2024-09-24T10:10:18Z</dcterms:modified>
</cp:coreProperties>
</file>