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NB\Vasai (E)\SWATI PRASHANT BHOIR\"/>
    </mc:Choice>
  </mc:AlternateContent>
  <xr:revisionPtr revIDLastSave="0" documentId="13_ncr:1_{B969B4BC-1618-464F-8F50-217F46F0C5E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3" i="4" l="1"/>
  <c r="Q23" i="4"/>
  <c r="O24" i="4"/>
  <c r="O23" i="4"/>
  <c r="O22" i="4"/>
  <c r="O21" i="4"/>
  <c r="H20" i="4"/>
  <c r="H28" i="4"/>
  <c r="Q12" i="4" l="1"/>
  <c r="P12" i="4"/>
  <c r="P11" i="4"/>
  <c r="Q11" i="4" s="1"/>
  <c r="Q10" i="4"/>
  <c r="P10" i="4"/>
  <c r="Q9" i="4"/>
  <c r="Q8" i="4"/>
  <c r="P7" i="4"/>
  <c r="Q6" i="4"/>
  <c r="Q5" i="4"/>
  <c r="Q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<sst xmlns="http://schemas.openxmlformats.org/spreadsheetml/2006/main" count="155" uniqueCount="28">
  <si>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</si>
  <si>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</si>
  <si>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</si>
  <si>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</si>
  <si>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</si>
  <si>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</si>
  <si>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</si>
  <si>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</si>
  <si>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</si>
  <si>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</si>
  <si>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</si>
  <si>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</si>
  <si>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</si>
  <si>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Office No. 207, 2nd Floor, Wing - C, Vora Plaza, Village - Navghar, Vasai East,</t>
  </si>
  <si>
    <t>agreemetn = 04.09.24</t>
  </si>
  <si>
    <t>av</t>
  </si>
  <si>
    <t>sd</t>
  </si>
  <si>
    <t>rd</t>
  </si>
  <si>
    <t>bua</t>
  </si>
  <si>
    <t>rate</t>
  </si>
  <si>
    <t>fmv</t>
  </si>
  <si>
    <t>oc - 1998</t>
  </si>
  <si>
    <t>sold out</t>
  </si>
  <si>
    <t>32 to 35 lakhs</t>
  </si>
  <si>
    <t>mca</t>
  </si>
  <si>
    <t>9.9 ft height</t>
  </si>
  <si>
    <t>19.10.23</t>
  </si>
  <si>
    <t>31.03.21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</si>
</sst>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65484</xdr:rowOff>
    </xdr:from>
    <xdr:to>
      <xdr:col>23</xdr:col>
      <xdr:colOff>287747</xdr:colOff>
      <xdr:row>46</xdr:row>
      <xdr:rowOff>161907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4524C9-449C-4FA6-A697-B85DD5452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5984"/>
          <a:ext cx="14253778" cy="84010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363192</xdr:colOff>
      <xdr:row>51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F6CD68-32B7-4EDB-9B23-8FB791D4B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97592" cy="8573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FDD9FA-5733-42C7-A0E6-C97F5EDF8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224A24-02E8-4658-B268-478FE0A1E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B1208E-6219-4DE3-B119-80520DC99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353665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9098BF-CED2-4656-BF79-3588F2E63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88065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44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A96833-C3B7-4502-80EF-3C6F36A76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82486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D9884E-4954-4F43-9599-BBC69E718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H20" sqref="H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325</v>
      </c>
      <c r="C2" s="4">
        <f>B2*1.2</f>
        <v>390</v>
      </c>
      <c r="D2" s="4">
        <f t="shared" ref="D2:D13" si="2">C2*1.2</f>
        <v>468</v>
      </c>
      <c r="E2" s="5">
        <f t="shared" ref="E2:E13" si="3">R2</f>
        <v>3500000</v>
      </c>
      <c r="F2" s="10">
        <f t="shared" ref="F2:F13" si="4">ROUND((E2/B2),0)</f>
        <v>10769</v>
      </c>
      <c r="G2" s="10">
        <f t="shared" ref="G2:G13" si="5">ROUND((E2/C2),0)</f>
        <v>8974</v>
      </c>
      <c r="H2" s="10">
        <f t="shared" ref="H2:H13" si="6">ROUND((E2/D2),0)</f>
        <v>7479</v>
      </c>
      <c r="I2" s="4" t="e">
        <f>#REF!</f>
        <v>#REF!</v>
      </c>
      <c r="J2" s="4" t="str">
        <f t="shared" ref="J2:J13" si="7">S2</f>
        <v>sold out</v>
      </c>
      <c r="O2">
        <v>0</v>
      </c>
      <c r="P2" s="11">
        <v>390</v>
      </c>
      <c r="Q2" s="11">
        <f t="shared" ref="Q2:Q12" si="8">P2/1.2</f>
        <v>325</v>
      </c>
      <c r="R2" s="16">
        <v>3500000</v>
      </c>
      <c r="S2" s="11" t="s">
        <v>22</v>
      </c>
      <c r="T2" s="8"/>
    </row>
    <row r="3" spans="1:20" x14ac:dyDescent="0.25">
      <c r="A3" s="4">
        <f t="shared" si="0"/>
        <v>0</v>
      </c>
      <c r="B3" s="4">
        <f t="shared" si="1"/>
        <v>250</v>
      </c>
      <c r="C3" s="4">
        <f t="shared" ref="C3:C15" si="9">B3*1.2</f>
        <v>300</v>
      </c>
      <c r="D3" s="4">
        <f t="shared" si="2"/>
        <v>360</v>
      </c>
      <c r="E3" s="5">
        <f t="shared" si="3"/>
        <v>4000000</v>
      </c>
      <c r="F3" s="10">
        <f t="shared" si="4"/>
        <v>16000</v>
      </c>
      <c r="G3" s="15">
        <f t="shared" si="5"/>
        <v>13333</v>
      </c>
      <c r="H3" s="10">
        <f t="shared" si="6"/>
        <v>11111</v>
      </c>
      <c r="I3" s="4" t="e">
        <f>#REF!</f>
        <v>#REF!</v>
      </c>
      <c r="J3" s="4">
        <f t="shared" si="7"/>
        <v>0</v>
      </c>
      <c r="O3">
        <v>0</v>
      </c>
      <c r="P3">
        <f t="shared" ref="P2:P12" si="10">O3/1.2</f>
        <v>0</v>
      </c>
      <c r="Q3">
        <v>250</v>
      </c>
      <c r="R3" s="2">
        <v>4000000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133.33333333333334</v>
      </c>
      <c r="C4" s="4">
        <f t="shared" si="9"/>
        <v>160</v>
      </c>
      <c r="D4" s="4">
        <f t="shared" si="2"/>
        <v>192</v>
      </c>
      <c r="E4" s="5">
        <f t="shared" si="3"/>
        <v>1000000</v>
      </c>
      <c r="F4" s="10">
        <f t="shared" si="4"/>
        <v>7500</v>
      </c>
      <c r="G4" s="10">
        <f t="shared" si="5"/>
        <v>6250</v>
      </c>
      <c r="H4" s="10">
        <f t="shared" si="6"/>
        <v>5208</v>
      </c>
      <c r="I4" s="4" t="e">
        <f>#REF!</f>
        <v>#REF!</v>
      </c>
      <c r="J4" s="4">
        <f t="shared" si="7"/>
        <v>0</v>
      </c>
      <c r="O4">
        <v>0</v>
      </c>
      <c r="P4">
        <v>160</v>
      </c>
      <c r="Q4">
        <f t="shared" si="8"/>
        <v>133.33333333333334</v>
      </c>
      <c r="R4" s="2">
        <v>1000000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208.33333333333334</v>
      </c>
      <c r="C5" s="4">
        <f t="shared" si="9"/>
        <v>250</v>
      </c>
      <c r="D5" s="4">
        <f t="shared" si="2"/>
        <v>300</v>
      </c>
      <c r="E5" s="5">
        <f t="shared" si="3"/>
        <v>2000000</v>
      </c>
      <c r="F5" s="10">
        <f t="shared" si="4"/>
        <v>9600</v>
      </c>
      <c r="G5" s="10">
        <f t="shared" si="5"/>
        <v>8000</v>
      </c>
      <c r="H5" s="10">
        <f t="shared" si="6"/>
        <v>6667</v>
      </c>
      <c r="I5" s="4" t="e">
        <f>#REF!</f>
        <v>#REF!</v>
      </c>
      <c r="J5" s="4">
        <f t="shared" si="7"/>
        <v>0</v>
      </c>
      <c r="O5">
        <v>0</v>
      </c>
      <c r="P5">
        <v>250</v>
      </c>
      <c r="Q5">
        <f t="shared" si="8"/>
        <v>208.33333333333334</v>
      </c>
      <c r="R5" s="2">
        <v>2000000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2666.666666666667</v>
      </c>
      <c r="C6" s="4">
        <f t="shared" si="9"/>
        <v>3200.0000000000005</v>
      </c>
      <c r="D6" s="4">
        <f t="shared" si="2"/>
        <v>3840.0000000000005</v>
      </c>
      <c r="E6" s="5">
        <f t="shared" si="3"/>
        <v>40000000</v>
      </c>
      <c r="F6" s="10">
        <f t="shared" si="4"/>
        <v>15000</v>
      </c>
      <c r="G6" s="10">
        <f t="shared" si="5"/>
        <v>12500</v>
      </c>
      <c r="H6" s="10">
        <f t="shared" si="6"/>
        <v>10417</v>
      </c>
      <c r="I6" s="4" t="e">
        <f>#REF!</f>
        <v>#REF!</v>
      </c>
      <c r="J6" s="4">
        <f t="shared" si="7"/>
        <v>0</v>
      </c>
      <c r="O6">
        <v>0</v>
      </c>
      <c r="P6">
        <v>3200</v>
      </c>
      <c r="Q6">
        <f t="shared" si="8"/>
        <v>2666.666666666667</v>
      </c>
      <c r="R6" s="2">
        <v>40000000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144</v>
      </c>
      <c r="C7" s="4">
        <f t="shared" si="9"/>
        <v>172.79999999999998</v>
      </c>
      <c r="D7" s="4">
        <f t="shared" si="2"/>
        <v>207.35999999999999</v>
      </c>
      <c r="E7" s="5">
        <f t="shared" si="3"/>
        <v>2500000</v>
      </c>
      <c r="F7" s="10">
        <f t="shared" si="4"/>
        <v>17361</v>
      </c>
      <c r="G7" s="15">
        <f t="shared" si="5"/>
        <v>14468</v>
      </c>
      <c r="H7" s="10">
        <f t="shared" si="6"/>
        <v>12056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144</v>
      </c>
      <c r="R7" s="2">
        <v>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240</v>
      </c>
      <c r="C8" s="4">
        <f t="shared" si="9"/>
        <v>288</v>
      </c>
      <c r="D8" s="4">
        <f t="shared" si="2"/>
        <v>345.59999999999997</v>
      </c>
      <c r="E8" s="5">
        <f t="shared" si="3"/>
        <v>3000000</v>
      </c>
      <c r="F8" s="10">
        <f t="shared" si="4"/>
        <v>12500</v>
      </c>
      <c r="G8" s="15">
        <f t="shared" si="5"/>
        <v>10417</v>
      </c>
      <c r="H8" s="10">
        <f t="shared" si="6"/>
        <v>8681</v>
      </c>
      <c r="I8" s="4" t="e">
        <f>#REF!</f>
        <v>#REF!</v>
      </c>
      <c r="J8" s="4" t="str">
        <f t="shared" si="7"/>
        <v>19.10.23</v>
      </c>
      <c r="O8">
        <v>0</v>
      </c>
      <c r="P8">
        <v>288</v>
      </c>
      <c r="Q8">
        <f t="shared" si="8"/>
        <v>240</v>
      </c>
      <c r="R8" s="2">
        <v>3000000</v>
      </c>
      <c r="S8" s="8" t="s">
        <v>26</v>
      </c>
      <c r="T8" s="8"/>
    </row>
    <row r="9" spans="1:20" x14ac:dyDescent="0.25">
      <c r="A9" s="4">
        <f t="shared" si="0"/>
        <v>0</v>
      </c>
      <c r="B9" s="4">
        <f t="shared" si="1"/>
        <v>240</v>
      </c>
      <c r="C9" s="4">
        <f t="shared" si="9"/>
        <v>288</v>
      </c>
      <c r="D9" s="4">
        <f t="shared" si="2"/>
        <v>345.59999999999997</v>
      </c>
      <c r="E9" s="5">
        <f t="shared" si="3"/>
        <v>2350000</v>
      </c>
      <c r="F9" s="10">
        <f t="shared" si="4"/>
        <v>9792</v>
      </c>
      <c r="G9" s="15">
        <f t="shared" si="5"/>
        <v>8160</v>
      </c>
      <c r="H9" s="10">
        <f t="shared" si="6"/>
        <v>6800</v>
      </c>
      <c r="I9" s="4" t="e">
        <f>#REF!</f>
        <v>#REF!</v>
      </c>
      <c r="J9" s="4" t="str">
        <f t="shared" si="7"/>
        <v>31.03.21</v>
      </c>
      <c r="O9">
        <v>0</v>
      </c>
      <c r="P9">
        <v>288</v>
      </c>
      <c r="Q9">
        <f t="shared" si="8"/>
        <v>240</v>
      </c>
      <c r="R9" s="2">
        <v>2350000</v>
      </c>
      <c r="S9" s="8" t="s">
        <v>27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18</v>
      </c>
      <c r="H18">
        <v>324</v>
      </c>
    </row>
    <row r="19" spans="7:24" x14ac:dyDescent="0.25">
      <c r="G19" t="s">
        <v>19</v>
      </c>
      <c r="H19">
        <v>10000</v>
      </c>
    </row>
    <row r="20" spans="7:24" x14ac:dyDescent="0.25">
      <c r="G20" t="s">
        <v>20</v>
      </c>
      <c r="H20">
        <f>H19*H18</f>
        <v>3240000</v>
      </c>
      <c r="J20" t="s">
        <v>24</v>
      </c>
    </row>
    <row r="21" spans="7:24" x14ac:dyDescent="0.25">
      <c r="J21">
        <v>8.9</v>
      </c>
      <c r="N21">
        <v>19.2</v>
      </c>
      <c r="O21">
        <f>N21*J21</f>
        <v>170.88</v>
      </c>
    </row>
    <row r="22" spans="7:24" x14ac:dyDescent="0.25">
      <c r="G22" s="6"/>
      <c r="H22" s="6"/>
      <c r="J22">
        <v>4.4000000000000004</v>
      </c>
      <c r="N22">
        <v>14</v>
      </c>
      <c r="O22">
        <f>N22*J22</f>
        <v>61.600000000000009</v>
      </c>
    </row>
    <row r="23" spans="7:24" x14ac:dyDescent="0.25">
      <c r="O23">
        <f>O22+O21</f>
        <v>232.48000000000002</v>
      </c>
      <c r="P23">
        <v>14000</v>
      </c>
      <c r="Q23">
        <f>P23*O23</f>
        <v>3254720.0000000005</v>
      </c>
      <c r="R23">
        <f>Q23/324</f>
        <v>10045.432098765434</v>
      </c>
    </row>
    <row r="24" spans="7:24" x14ac:dyDescent="0.25">
      <c r="G24" t="s">
        <v>14</v>
      </c>
      <c r="I24" t="s">
        <v>21</v>
      </c>
      <c r="O24">
        <f>H18/O23</f>
        <v>1.3936682725395733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15</v>
      </c>
      <c r="H25">
        <v>1800000</v>
      </c>
      <c r="I25" t="s">
        <v>23</v>
      </c>
      <c r="O25" t="s">
        <v>25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16</v>
      </c>
      <c r="H26">
        <v>126000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17</v>
      </c>
      <c r="H27">
        <v>18000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>
        <f>SUM(H25:H27)</f>
        <v>1944000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2" zoomScale="130" zoomScaleNormal="13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2024-09-24T12:34:41Z</dcterms:modified>
</cp:coreProperties>
</file>