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Khodadad Circle\Rameshwari Ramdas kanase\"/>
    </mc:Choice>
  </mc:AlternateContent>
  <xr:revisionPtr revIDLastSave="0" documentId="13_ncr:1_{407EF9DB-8432-43DA-ABC2-1F45FC23D6A2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7" i="4" l="1"/>
  <c r="P6" i="4"/>
  <c r="F84" i="23"/>
  <c r="F23" i="23"/>
  <c r="F10" i="23"/>
  <c r="F11" i="23" s="1"/>
  <c r="F8" i="23"/>
  <c r="F7" i="23"/>
  <c r="F6" i="23"/>
  <c r="F5" i="23"/>
  <c r="F14" i="23" s="1"/>
  <c r="Q3" i="4"/>
  <c r="F12" i="23" l="1"/>
  <c r="F13" i="23" s="1"/>
  <c r="F16" i="23" s="1"/>
  <c r="F19" i="23" s="1"/>
  <c r="C5" i="25"/>
  <c r="C4" i="25"/>
  <c r="C3" i="25"/>
  <c r="P2" i="4"/>
  <c r="P3" i="4"/>
  <c r="B3" i="4" s="1"/>
  <c r="C3" i="4" s="1"/>
  <c r="D3" i="4" s="1"/>
  <c r="Q4" i="4"/>
  <c r="B4" i="4" s="1"/>
  <c r="C4" i="4" s="1"/>
  <c r="D4" i="4" s="1"/>
  <c r="Q5" i="4"/>
  <c r="B6" i="4"/>
  <c r="C6" i="4" s="1"/>
  <c r="B7" i="4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20" i="23" l="1"/>
  <c r="F25" i="23"/>
  <c r="F21" i="23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<sst xmlns="http://schemas.openxmlformats.org/spreadsheetml/2006/main" count="133" uniqueCount="89">
  <si>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</si>
  <si>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</si>
  <si>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</si>
  <si>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</si>
  <si>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</si>
  <si>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</si>
  <si>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</si>
  <si>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</si>
  <si>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</si>
  <si>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</si>
  <si>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</si>
  <si>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</si>
  <si>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</si>
  <si>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</si>
  <si>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</si>
  <si>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</si>
  <si>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</si>
  <si>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</si>
  <si>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</si>
  <si>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</si>
  <si>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</si>
  <si>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</si>
  <si>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</si>
  <si>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</si>
  <si>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</si>
  <si>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</si>
  <si>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</si>
  <si>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</si>
  <si>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</si>
  <si>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</si>
  <si>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</si>
  <si>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</si>
  <si>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</si>
  <si>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</si>
  <si>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</si>
  <si>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</si>
  <si>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</si>
  <si>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</si>
  <si>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</si>
  <si>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</si>
  <si>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</si>
  <si>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</si>
  <si>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</si>
  <si>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</si>
  <si>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</si>
  <si>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</si>
  <si>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</si>
  <si>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</si>
  <si>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</si>
  <si>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</si>
  <si>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</si>
  <si>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</si>
  <si>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</si>
  <si>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</si>
  <si>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</si>
  <si>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</si>
  <si>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</si>
  <si>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</si>
  <si>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</si>
  <si>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</si>
  <si>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</si>
  <si>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</si>
  <si>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</si>
  <si>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</si>
  <si>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</si>
  <si>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</si>
  <si>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</si>
  <si>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</si>
  <si>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</si>
  <si>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</si>
  <si>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</si>
  <si>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</si>
  <si>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</si>
  <si>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</si>
  <si>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</si>
  <si>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</si>
  <si>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</si>
  <si>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</si>
  <si>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</si>
  <si>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</si>
  <si>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</si>
  <si>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</si>
  <si>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</si>
  <si>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</si>
  <si>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 - 2006</t>
  </si>
  <si>
    <t>IGR-19.04.24</t>
  </si>
  <si>
    <t>IGR-22.07.24</t>
  </si>
  <si>
    <t>IGR-04.07.24</t>
  </si>
  <si>
    <t>IGR-01.07.24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</si>
</sst>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19</xdr:col>
      <xdr:colOff>115523</xdr:colOff>
      <xdr:row>33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13FFA-3E17-4275-9116-6CF68144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381000"/>
          <a:ext cx="8764223" cy="6592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C27596-453E-4878-ADA0-785CE5E0B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F12EAA-DD57-4C87-8E6C-6509AD1F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38CB3B-A1A1-4063-BE66-1E2DA859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58349</xdr:colOff>
      <xdr:row>49</xdr:row>
      <xdr:rowOff>20282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4E9052-C435-4A82-8950-CAF956A0A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92749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3804AC-22C9-43E1-91F0-40B7CC811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46</xdr:row>
      <xdr:rowOff>96486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F24E9C-05C4-4724-BC6C-CF6A4AC23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859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1F9570-541B-43AE-9626-830E21AEC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3D3800-962F-4BCA-BFC9-F44DDBD6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G3" sqref="G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263297.16199999995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292697.16199999995</v>
      </c>
      <c r="D9" s="58" t="s">
        <v>62</v>
      </c>
      <c r="E9" s="59">
        <f>C9/10.764</f>
        <v>27192.2298402081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2006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18</v>
      </c>
      <c r="D13" s="65">
        <f>D12-C13</f>
        <v>82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L15" sqref="L15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2.5703125" style="16" customWidth="1"/>
    <col min="5" max="5" width="14.28515625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20000</v>
      </c>
      <c r="D3" s="22" t="s">
        <v>75</v>
      </c>
      <c r="E3" s="6" t="s">
        <v>83</v>
      </c>
      <c r="F3" s="19">
        <v>20500</v>
      </c>
      <c r="G3" s="22" t="s">
        <v>75</v>
      </c>
      <c r="H3" s="6" t="s">
        <v>83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17300</v>
      </c>
      <c r="D5" s="22"/>
      <c r="F5" s="19">
        <f>F3-F4</f>
        <v>17800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18</v>
      </c>
      <c r="D7" s="24">
        <v>2024</v>
      </c>
      <c r="F7" s="24">
        <f>G7-G8</f>
        <v>18</v>
      </c>
      <c r="G7" s="24">
        <v>2024</v>
      </c>
    </row>
    <row r="8" spans="1:8" x14ac:dyDescent="0.25">
      <c r="A8" s="15" t="s">
        <v>18</v>
      </c>
      <c r="B8" s="23"/>
      <c r="C8" s="24">
        <f>C9-C7</f>
        <v>42</v>
      </c>
      <c r="D8" s="24">
        <v>2006</v>
      </c>
      <c r="F8" s="24">
        <f>F9-F7</f>
        <v>42</v>
      </c>
      <c r="G8" s="24">
        <v>2006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27</v>
      </c>
      <c r="D10" s="24"/>
      <c r="F10" s="24">
        <f>90*F7/F9</f>
        <v>27</v>
      </c>
      <c r="G10" s="24"/>
    </row>
    <row r="11" spans="1:8" x14ac:dyDescent="0.25">
      <c r="A11" s="15"/>
      <c r="B11" s="25"/>
      <c r="C11" s="26">
        <f>C10%</f>
        <v>0.27</v>
      </c>
      <c r="D11" s="26"/>
      <c r="F11" s="26">
        <f>F10%</f>
        <v>0.27</v>
      </c>
      <c r="G11" s="26"/>
    </row>
    <row r="12" spans="1:8" x14ac:dyDescent="0.25">
      <c r="A12" s="15" t="s">
        <v>21</v>
      </c>
      <c r="B12" s="18"/>
      <c r="C12" s="19">
        <f>C6*C11</f>
        <v>729</v>
      </c>
      <c r="D12" s="22"/>
      <c r="F12" s="19">
        <f>F6*F11</f>
        <v>729</v>
      </c>
      <c r="G12" s="22"/>
    </row>
    <row r="13" spans="1:8" x14ac:dyDescent="0.25">
      <c r="A13" s="15" t="s">
        <v>22</v>
      </c>
      <c r="B13" s="18"/>
      <c r="C13" s="19">
        <f>C6-C12</f>
        <v>1971</v>
      </c>
      <c r="D13" s="22"/>
      <c r="F13" s="19">
        <f>F6-F12</f>
        <v>1971</v>
      </c>
      <c r="G13" s="22"/>
    </row>
    <row r="14" spans="1:8" x14ac:dyDescent="0.25">
      <c r="A14" s="15" t="s">
        <v>15</v>
      </c>
      <c r="B14" s="18"/>
      <c r="C14" s="19">
        <f>C5</f>
        <v>17300</v>
      </c>
      <c r="D14" s="22"/>
      <c r="F14" s="19">
        <f>F5</f>
        <v>17800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19271</v>
      </c>
      <c r="D16" s="22"/>
      <c r="F16" s="20">
        <f>F14+F13</f>
        <v>19771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1" t="str">
        <f>E3</f>
        <v>ACA</v>
      </c>
      <c r="B18" s="7"/>
      <c r="C18" s="29">
        <v>599</v>
      </c>
      <c r="D18" s="24"/>
      <c r="F18" s="29">
        <v>599</v>
      </c>
      <c r="G18" s="24"/>
    </row>
    <row r="19" spans="1:8" x14ac:dyDescent="0.25">
      <c r="A19" s="15" t="s">
        <v>73</v>
      </c>
      <c r="B19" s="6"/>
      <c r="C19" s="30">
        <f>C18*C16</f>
        <v>11543329</v>
      </c>
      <c r="D19" s="72"/>
      <c r="E19" s="65"/>
      <c r="F19" s="30">
        <f>F18*F16</f>
        <v>11842829</v>
      </c>
      <c r="G19" s="72"/>
      <c r="H19" s="65"/>
    </row>
    <row r="20" spans="1:8" x14ac:dyDescent="0.25">
      <c r="A20" s="15" t="s">
        <v>24</v>
      </c>
      <c r="C20" s="31">
        <f>C19*90%</f>
        <v>10388996.1</v>
      </c>
      <c r="D20" s="30"/>
      <c r="E20" s="65"/>
      <c r="F20" s="31">
        <f>F19*90%</f>
        <v>10658546.1</v>
      </c>
      <c r="G20" s="30"/>
      <c r="H20" s="65"/>
    </row>
    <row r="21" spans="1:8" x14ac:dyDescent="0.25">
      <c r="A21" s="15" t="s">
        <v>25</v>
      </c>
      <c r="C21" s="31">
        <f>C19*80%</f>
        <v>9234663.2000000011</v>
      </c>
      <c r="D21" s="31"/>
      <c r="E21" s="65"/>
      <c r="F21" s="31">
        <f>F19*80%</f>
        <v>9474263.2000000011</v>
      </c>
      <c r="G21" s="31"/>
      <c r="H21" s="65"/>
    </row>
    <row r="22" spans="1:8" x14ac:dyDescent="0.25">
      <c r="A22" s="15"/>
      <c r="D22" s="24"/>
      <c r="E22" s="65"/>
      <c r="G22" s="24"/>
      <c r="H22" s="65"/>
    </row>
    <row r="23" spans="1:8" x14ac:dyDescent="0.25">
      <c r="A23" s="32" t="s">
        <v>26</v>
      </c>
      <c r="B23" s="33"/>
      <c r="C23" s="34">
        <f>C4*C18</f>
        <v>1617300</v>
      </c>
      <c r="D23" s="34"/>
      <c r="F23" s="34">
        <f>F4*F18</f>
        <v>1617300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24048.602083333335</v>
      </c>
      <c r="D25" s="31"/>
      <c r="E25" s="31"/>
      <c r="F25" s="31">
        <f>F19*0.025/12</f>
        <v>24672.560416666671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7" sqref="R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456</v>
      </c>
      <c r="C2" s="4">
        <f t="shared" ref="C2:C16" si="1">B2*1.2</f>
        <v>547.19999999999993</v>
      </c>
      <c r="D2" s="4">
        <f t="shared" ref="D2:D16" si="2">C2*1.2</f>
        <v>656.63999999999987</v>
      </c>
      <c r="E2" s="5">
        <f t="shared" ref="E2:E16" si="3">R2</f>
        <v>8700000</v>
      </c>
      <c r="F2" s="74">
        <f t="shared" ref="F2:F15" si="4">ROUND((E2/B2),0)</f>
        <v>19079</v>
      </c>
      <c r="G2" s="74">
        <f t="shared" ref="G2:G15" si="5">ROUND((E2/C2),0)</f>
        <v>15899</v>
      </c>
      <c r="H2" s="74">
        <f t="shared" ref="H2:H15" si="6">ROUND((E2/D2),0)</f>
        <v>13249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456</v>
      </c>
      <c r="R2" s="75">
        <v>8700000</v>
      </c>
      <c r="S2" s="75" t="s">
        <v>85</v>
      </c>
    </row>
    <row r="3" spans="1:19" x14ac:dyDescent="0.25">
      <c r="A3" s="4">
        <v>2</v>
      </c>
      <c r="B3" s="4">
        <f t="shared" si="0"/>
        <v>415.92095999999998</v>
      </c>
      <c r="C3" s="4">
        <f t="shared" si="1"/>
        <v>499.10515199999998</v>
      </c>
      <c r="D3" s="4">
        <f t="shared" si="2"/>
        <v>598.9261823999999</v>
      </c>
      <c r="E3" s="5">
        <f t="shared" si="3"/>
        <v>7508382</v>
      </c>
      <c r="F3" s="74">
        <f t="shared" si="4"/>
        <v>18052</v>
      </c>
      <c r="G3" s="74">
        <f t="shared" si="5"/>
        <v>15044</v>
      </c>
      <c r="H3" s="74">
        <f t="shared" si="6"/>
        <v>12536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38.64*10.764</f>
        <v>415.92095999999998</v>
      </c>
      <c r="R3" s="75">
        <v>7508382</v>
      </c>
      <c r="S3" s="75" t="s">
        <v>86</v>
      </c>
    </row>
    <row r="4" spans="1:19" x14ac:dyDescent="0.25">
      <c r="A4" s="4">
        <v>3</v>
      </c>
      <c r="B4" s="4">
        <f t="shared" si="0"/>
        <v>558.33333333333337</v>
      </c>
      <c r="C4" s="4">
        <f t="shared" si="1"/>
        <v>670</v>
      </c>
      <c r="D4" s="4">
        <f t="shared" si="2"/>
        <v>804</v>
      </c>
      <c r="E4" s="5">
        <f t="shared" si="3"/>
        <v>12500000</v>
      </c>
      <c r="F4" s="74">
        <f t="shared" si="4"/>
        <v>22388</v>
      </c>
      <c r="G4" s="74">
        <f t="shared" si="5"/>
        <v>18657</v>
      </c>
      <c r="H4" s="74">
        <f t="shared" si="6"/>
        <v>15547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v>670</v>
      </c>
      <c r="Q4" s="7">
        <f t="shared" ref="Q3:Q10" si="10">P4/1.2</f>
        <v>558.33333333333337</v>
      </c>
      <c r="R4" s="75">
        <v>12500000</v>
      </c>
      <c r="S4" s="2"/>
    </row>
    <row r="5" spans="1:19" x14ac:dyDescent="0.25">
      <c r="A5" s="4">
        <v>4</v>
      </c>
      <c r="B5" s="4">
        <f t="shared" si="0"/>
        <v>752.5</v>
      </c>
      <c r="C5" s="4">
        <f t="shared" si="1"/>
        <v>903</v>
      </c>
      <c r="D5" s="4">
        <f t="shared" si="2"/>
        <v>1083.5999999999999</v>
      </c>
      <c r="E5" s="5">
        <f t="shared" si="3"/>
        <v>15000000</v>
      </c>
      <c r="F5" s="74">
        <f t="shared" si="4"/>
        <v>19934</v>
      </c>
      <c r="G5" s="74">
        <f t="shared" si="5"/>
        <v>16611</v>
      </c>
      <c r="H5" s="74">
        <f t="shared" si="6"/>
        <v>13843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903</v>
      </c>
      <c r="Q5" s="7">
        <f t="shared" si="10"/>
        <v>752.5</v>
      </c>
      <c r="R5" s="75">
        <v>15000000</v>
      </c>
      <c r="S5" s="2"/>
    </row>
    <row r="6" spans="1:19" x14ac:dyDescent="0.25">
      <c r="A6" s="4">
        <v>5</v>
      </c>
      <c r="B6" s="4">
        <f t="shared" si="0"/>
        <v>750</v>
      </c>
      <c r="C6" s="4">
        <f t="shared" si="1"/>
        <v>900</v>
      </c>
      <c r="D6" s="4">
        <f t="shared" si="2"/>
        <v>1080</v>
      </c>
      <c r="E6" s="5">
        <f t="shared" si="3"/>
        <v>15000000</v>
      </c>
      <c r="F6" s="76">
        <f t="shared" si="4"/>
        <v>20000</v>
      </c>
      <c r="G6" s="76">
        <f t="shared" si="5"/>
        <v>16667</v>
      </c>
      <c r="H6" s="76">
        <f t="shared" si="6"/>
        <v>13889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 t="shared" ref="P6" si="11">O6/1.2</f>
        <v>0</v>
      </c>
      <c r="Q6" s="77">
        <v>750</v>
      </c>
      <c r="R6" s="78">
        <v>15000000</v>
      </c>
      <c r="S6" s="2"/>
    </row>
    <row r="7" spans="1:19" x14ac:dyDescent="0.25">
      <c r="A7" s="4">
        <v>6</v>
      </c>
      <c r="B7" s="4">
        <f t="shared" si="0"/>
        <v>650</v>
      </c>
      <c r="C7" s="4">
        <f t="shared" si="1"/>
        <v>780</v>
      </c>
      <c r="D7" s="4">
        <f t="shared" si="2"/>
        <v>936</v>
      </c>
      <c r="E7" s="5">
        <f t="shared" si="3"/>
        <v>15000000</v>
      </c>
      <c r="F7" s="76">
        <f t="shared" si="4"/>
        <v>23077</v>
      </c>
      <c r="G7" s="76">
        <f t="shared" si="5"/>
        <v>19231</v>
      </c>
      <c r="H7" s="76">
        <f t="shared" si="6"/>
        <v>16026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f t="shared" si="9"/>
        <v>0</v>
      </c>
      <c r="Q7" s="77">
        <v>650</v>
      </c>
      <c r="R7" s="78">
        <v>15000000</v>
      </c>
      <c r="S7" s="2"/>
    </row>
    <row r="8" spans="1:19" x14ac:dyDescent="0.25">
      <c r="A8" s="4">
        <v>7</v>
      </c>
      <c r="B8" s="4">
        <f t="shared" si="0"/>
        <v>500</v>
      </c>
      <c r="C8" s="4">
        <f t="shared" si="1"/>
        <v>600</v>
      </c>
      <c r="D8" s="4">
        <f t="shared" si="2"/>
        <v>720</v>
      </c>
      <c r="E8" s="5">
        <f t="shared" si="3"/>
        <v>10300000</v>
      </c>
      <c r="F8" s="76">
        <f t="shared" si="4"/>
        <v>20600</v>
      </c>
      <c r="G8" s="76">
        <f t="shared" si="5"/>
        <v>17167</v>
      </c>
      <c r="H8" s="76">
        <f t="shared" si="6"/>
        <v>14306</v>
      </c>
      <c r="I8" s="76">
        <f t="shared" si="7"/>
        <v>0</v>
      </c>
      <c r="J8" s="76">
        <f t="shared" si="8"/>
        <v>0</v>
      </c>
      <c r="K8" s="77"/>
      <c r="L8" s="77"/>
      <c r="M8" s="77"/>
      <c r="N8" s="77"/>
      <c r="O8" s="77">
        <v>0</v>
      </c>
      <c r="P8" s="77">
        <v>600</v>
      </c>
      <c r="Q8" s="77">
        <f t="shared" si="10"/>
        <v>500</v>
      </c>
      <c r="R8" s="78">
        <v>10300000</v>
      </c>
      <c r="S8" s="78" t="s">
        <v>87</v>
      </c>
    </row>
    <row r="9" spans="1:19" x14ac:dyDescent="0.25">
      <c r="A9" s="4">
        <v>8</v>
      </c>
      <c r="B9" s="4">
        <f t="shared" si="0"/>
        <v>401</v>
      </c>
      <c r="C9" s="4">
        <f t="shared" si="1"/>
        <v>481.2</v>
      </c>
      <c r="D9" s="4">
        <f t="shared" si="2"/>
        <v>577.43999999999994</v>
      </c>
      <c r="E9" s="5">
        <f t="shared" si="3"/>
        <v>7358600</v>
      </c>
      <c r="F9" s="76">
        <f t="shared" si="4"/>
        <v>18351</v>
      </c>
      <c r="G9" s="76">
        <f t="shared" si="5"/>
        <v>15292</v>
      </c>
      <c r="H9" s="76">
        <f t="shared" si="6"/>
        <v>12743</v>
      </c>
      <c r="I9" s="76">
        <f t="shared" si="7"/>
        <v>0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9"/>
        <v>0</v>
      </c>
      <c r="Q9" s="77">
        <v>401</v>
      </c>
      <c r="R9" s="78">
        <v>7358600</v>
      </c>
      <c r="S9" s="78" t="s">
        <v>88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599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v>719</v>
      </c>
      <c r="H29" s="10">
        <f>G29/G28</f>
        <v>1.2003338898163607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2024-10-04T10:43:04Z</dcterms:modified>
</cp:coreProperties>
</file>