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September 2024\Sneha Vijay Rane - Cosmos\"/>
    </mc:Choice>
  </mc:AlternateContent>
  <xr:revisionPtr revIDLastSave="0" documentId="13_ncr:1_{BB656A03-15C0-4546-885A-6FEDBAFFBE6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7" i="4" l="1"/>
  <c r="V43" i="4"/>
  <c r="G37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Q7" i="4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Q6" i="4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<sst xmlns="http://schemas.openxmlformats.org/spreadsheetml/2006/main" count="46" uniqueCount="40">
  <si>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</si>
  <si>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</si>
  <si>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</si>
  <si>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</si>
  <si>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</si>
  <si>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</si>
  <si>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</si>
  <si>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</si>
  <si>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</si>
  <si>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</si>
  <si>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</si>
  <si>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</si>
  <si>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</si>
  <si>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</si>
  <si>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</si>
  <si>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</si>
  <si>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</si>
  <si>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</si>
  <si>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</si>
  <si>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</si>
  <si>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</si>
  <si>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</si>
  <si>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</si>
  <si>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</si>
  <si>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</si>
  <si>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</si>
  <si>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</si>
  <si>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</si>
  <si>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</si>
  <si>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</si>
  <si>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</si>
  <si>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</si>
  <si>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</si>
  <si>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</si>
  <si>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</si>
  <si>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</si>
  <si>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Kandivali (West) Branch ) - Sneha Vijay Rane</t>
  </si>
  <si>
    <t>Agree BUA</t>
  </si>
  <si>
    <t>Approx</t>
  </si>
  <si>
    <t>Sunil Sir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</si>
</sst>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172665</xdr:colOff>
      <xdr:row>39</xdr:row>
      <xdr:rowOff>143868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F8E62-2AE3-498E-86DD-A78B9FE3D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07065" cy="7116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77402</xdr:colOff>
      <xdr:row>44</xdr:row>
      <xdr:rowOff>172484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5B6DB-B8F3-47E6-9E47-EFEBA48DF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11802" cy="7411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220297</xdr:colOff>
      <xdr:row>40</xdr:row>
      <xdr:rowOff>115353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4A8AB-7080-44F8-8C24-A6993B81B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54697" cy="7544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125033</xdr:colOff>
      <xdr:row>43</xdr:row>
      <xdr:rowOff>48702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F2282-5978-4C85-8082-5B52CD2E6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59433" cy="77163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248876</xdr:colOff>
      <xdr:row>47</xdr:row>
      <xdr:rowOff>67748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1B691-CB04-4354-9384-5F255313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83276" cy="768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7" zoomScaleNormal="100" workbookViewId="0">
      <selection activeCell="R26" sqref="R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27.28515625" customWidth="1"/>
    <col min="19" max="19" width="12.140625" customWidth="1"/>
    <col min="21" max="21" width="31.4257812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458.33333333333337</v>
      </c>
      <c r="C3" s="4">
        <f>B3*1.2</f>
        <v>550</v>
      </c>
      <c r="D3" s="4">
        <f t="shared" ref="D3:D14" si="2">C3*1.2</f>
        <v>660</v>
      </c>
      <c r="E3" s="5">
        <f t="shared" ref="E3:E14" si="3">R3</f>
        <v>3050000</v>
      </c>
      <c r="F3" s="9">
        <f t="shared" ref="F3:F14" si="4">ROUND((E3/B3),0)</f>
        <v>6655</v>
      </c>
      <c r="G3" s="9">
        <f t="shared" ref="G3:G14" si="5">ROUND((E3/C3),0)</f>
        <v>5545</v>
      </c>
      <c r="H3" s="9">
        <f t="shared" ref="H3:H14" si="6">ROUND((E3/D3),0)</f>
        <v>4621</v>
      </c>
      <c r="I3" s="4" t="e">
        <f>#REF!</f>
        <v>#REF!</v>
      </c>
      <c r="J3" s="4">
        <f t="shared" ref="J3:J14" si="7">S3</f>
        <v>0</v>
      </c>
      <c r="O3">
        <v>0</v>
      </c>
      <c r="P3">
        <v>550</v>
      </c>
      <c r="Q3">
        <f t="shared" ref="P3:Q14" si="8">P3/1.2</f>
        <v>458.33333333333337</v>
      </c>
      <c r="R3" s="2">
        <v>3050000</v>
      </c>
    </row>
    <row r="4" spans="1:20" x14ac:dyDescent="0.25">
      <c r="A4" s="4">
        <f t="shared" si="0"/>
        <v>0</v>
      </c>
      <c r="B4" s="4">
        <f t="shared" si="1"/>
        <v>254.16666666666669</v>
      </c>
      <c r="C4" s="4">
        <f t="shared" ref="C4:C14" si="9">B4*1.2</f>
        <v>305</v>
      </c>
      <c r="D4" s="4">
        <f t="shared" si="2"/>
        <v>366</v>
      </c>
      <c r="E4" s="5">
        <f t="shared" si="3"/>
        <v>1750000</v>
      </c>
      <c r="F4" s="9">
        <f t="shared" si="4"/>
        <v>6885</v>
      </c>
      <c r="G4" s="9">
        <f t="shared" si="5"/>
        <v>5738</v>
      </c>
      <c r="H4" s="9">
        <f t="shared" si="6"/>
        <v>4781</v>
      </c>
      <c r="I4" s="4" t="e">
        <f>#REF!</f>
        <v>#REF!</v>
      </c>
      <c r="J4" s="4">
        <f t="shared" si="7"/>
        <v>0</v>
      </c>
      <c r="O4">
        <v>0</v>
      </c>
      <c r="P4">
        <v>305</v>
      </c>
      <c r="Q4">
        <f t="shared" si="8"/>
        <v>254.16666666666669</v>
      </c>
      <c r="R4" s="2">
        <v>1750000</v>
      </c>
    </row>
    <row r="5" spans="1:20" x14ac:dyDescent="0.25">
      <c r="A5" s="4">
        <f t="shared" si="0"/>
        <v>0</v>
      </c>
      <c r="B5" s="4">
        <f t="shared" si="1"/>
        <v>479.16666666666669</v>
      </c>
      <c r="C5" s="4">
        <f t="shared" si="9"/>
        <v>575</v>
      </c>
      <c r="D5" s="4">
        <f t="shared" si="2"/>
        <v>690</v>
      </c>
      <c r="E5" s="5">
        <f t="shared" si="3"/>
        <v>2700000</v>
      </c>
      <c r="F5" s="4">
        <f t="shared" si="4"/>
        <v>5635</v>
      </c>
      <c r="G5" s="4">
        <f t="shared" si="5"/>
        <v>4696</v>
      </c>
      <c r="H5" s="9">
        <f t="shared" si="6"/>
        <v>3913</v>
      </c>
      <c r="I5" s="4" t="e">
        <f>#REF!</f>
        <v>#REF!</v>
      </c>
      <c r="J5" s="4">
        <f t="shared" si="7"/>
        <v>0</v>
      </c>
      <c r="O5">
        <v>0</v>
      </c>
      <c r="P5">
        <v>575</v>
      </c>
      <c r="Q5">
        <f t="shared" si="8"/>
        <v>479.16666666666669</v>
      </c>
      <c r="R5" s="2">
        <v>2700000</v>
      </c>
    </row>
    <row r="6" spans="1:20" x14ac:dyDescent="0.25">
      <c r="A6" s="4">
        <f t="shared" ref="A6:A11" si="10">N6</f>
        <v>0</v>
      </c>
      <c r="B6" s="4">
        <f t="shared" ref="B6:B11" si="11">Q6</f>
        <v>291.66666666666669</v>
      </c>
      <c r="C6" s="4">
        <f t="shared" ref="C6:C11" si="12">B6*1.2</f>
        <v>350</v>
      </c>
      <c r="D6" s="4">
        <f t="shared" ref="D6:D11" si="13">C6*1.2</f>
        <v>420</v>
      </c>
      <c r="E6" s="5">
        <f t="shared" ref="E6:E11" si="14">R6</f>
        <v>1855000</v>
      </c>
      <c r="F6" s="4">
        <f t="shared" ref="F6:F11" si="15">ROUND((E6/B6),0)</f>
        <v>6360</v>
      </c>
      <c r="G6" s="4">
        <f t="shared" ref="G6:G11" si="16">ROUND((E6/C6),0)</f>
        <v>5300</v>
      </c>
      <c r="H6" s="9">
        <f t="shared" ref="H6:H11" si="17">ROUND((E6/D6),0)</f>
        <v>4417</v>
      </c>
      <c r="I6" s="4" t="e">
        <f>#REF!</f>
        <v>#REF!</v>
      </c>
      <c r="J6" s="4">
        <f t="shared" ref="J6:J11" si="18">S6</f>
        <v>0</v>
      </c>
      <c r="O6">
        <v>0</v>
      </c>
      <c r="P6">
        <v>350</v>
      </c>
      <c r="Q6">
        <f t="shared" ref="Q6:Q11" si="19">P6/1.2</f>
        <v>291.66666666666669</v>
      </c>
      <c r="R6" s="2">
        <v>1855000</v>
      </c>
    </row>
    <row r="7" spans="1:20" x14ac:dyDescent="0.25">
      <c r="A7" s="4">
        <f t="shared" ref="A7:A9" si="20">N7</f>
        <v>0</v>
      </c>
      <c r="B7" s="4">
        <f t="shared" ref="B7:B9" si="21">Q7</f>
        <v>483.33333333333337</v>
      </c>
      <c r="C7" s="4">
        <f t="shared" ref="C7:C9" si="22">B7*1.2</f>
        <v>580</v>
      </c>
      <c r="D7" s="4">
        <f t="shared" ref="D7:D9" si="23">C7*1.2</f>
        <v>696</v>
      </c>
      <c r="E7" s="5">
        <f t="shared" ref="E7:E9" si="24">R7</f>
        <v>2875000</v>
      </c>
      <c r="F7" s="4">
        <f t="shared" ref="F7:F9" si="25">ROUND((E7/B7),0)</f>
        <v>5948</v>
      </c>
      <c r="G7" s="4">
        <f t="shared" ref="G7:G9" si="26">ROUND((E7/C7),0)</f>
        <v>4957</v>
      </c>
      <c r="H7" s="9">
        <f t="shared" ref="H7:H9" si="27">ROUND((E7/D7),0)</f>
        <v>4131</v>
      </c>
      <c r="I7" s="4" t="e">
        <f>#REF!</f>
        <v>#REF!</v>
      </c>
      <c r="J7" s="4">
        <f t="shared" ref="J7:J9" si="28">S7</f>
        <v>0</v>
      </c>
      <c r="O7">
        <v>0</v>
      </c>
      <c r="P7">
        <v>580</v>
      </c>
      <c r="Q7">
        <f t="shared" ref="Q7:Q9" si="29">P7/1.2</f>
        <v>483.33333333333337</v>
      </c>
      <c r="R7" s="2">
        <v>2875000</v>
      </c>
    </row>
    <row r="8" spans="1:20" x14ac:dyDescent="0.25">
      <c r="A8" s="4">
        <f t="shared" si="20"/>
        <v>0</v>
      </c>
      <c r="B8" s="4">
        <f t="shared" si="21"/>
        <v>0</v>
      </c>
      <c r="C8" s="4">
        <f t="shared" si="22"/>
        <v>0</v>
      </c>
      <c r="D8" s="4">
        <f t="shared" si="23"/>
        <v>0</v>
      </c>
      <c r="E8" s="5">
        <f t="shared" si="24"/>
        <v>0</v>
      </c>
      <c r="F8" s="4" t="e">
        <f t="shared" si="25"/>
        <v>#DIV/0!</v>
      </c>
      <c r="G8" s="4" t="e">
        <f t="shared" si="26"/>
        <v>#DIV/0!</v>
      </c>
      <c r="H8" s="9" t="e">
        <f t="shared" si="27"/>
        <v>#DIV/0!</v>
      </c>
      <c r="I8" s="4" t="e">
        <f>#REF!</f>
        <v>#REF!</v>
      </c>
      <c r="J8" s="4">
        <f t="shared" si="28"/>
        <v>0</v>
      </c>
      <c r="O8">
        <v>0</v>
      </c>
      <c r="P8">
        <f t="shared" ref="P7:P9" si="30">O8/1.2</f>
        <v>0</v>
      </c>
      <c r="Q8">
        <f t="shared" si="29"/>
        <v>0</v>
      </c>
      <c r="R8" s="2">
        <v>0</v>
      </c>
    </row>
    <row r="9" spans="1:20" x14ac:dyDescent="0.25">
      <c r="A9" s="4">
        <f t="shared" si="20"/>
        <v>0</v>
      </c>
      <c r="B9" s="4">
        <f t="shared" si="21"/>
        <v>0</v>
      </c>
      <c r="C9" s="4">
        <f t="shared" si="22"/>
        <v>0</v>
      </c>
      <c r="D9" s="4">
        <f t="shared" si="23"/>
        <v>0</v>
      </c>
      <c r="E9" s="5">
        <f t="shared" si="24"/>
        <v>0</v>
      </c>
      <c r="F9" s="4" t="e">
        <f t="shared" si="25"/>
        <v>#DIV/0!</v>
      </c>
      <c r="G9" s="4" t="e">
        <f t="shared" si="26"/>
        <v>#DIV/0!</v>
      </c>
      <c r="H9" s="9" t="e">
        <f t="shared" si="27"/>
        <v>#DIV/0!</v>
      </c>
      <c r="I9" s="4" t="e">
        <f>#REF!</f>
        <v>#REF!</v>
      </c>
      <c r="J9" s="4">
        <f t="shared" si="28"/>
        <v>0</v>
      </c>
      <c r="O9">
        <v>0</v>
      </c>
      <c r="P9">
        <f t="shared" si="30"/>
        <v>0</v>
      </c>
      <c r="Q9">
        <f t="shared" si="29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ref="P6:P11" si="31">O10/1.2</f>
        <v>0</v>
      </c>
      <c r="Q10">
        <f t="shared" si="19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31"/>
        <v>0</v>
      </c>
      <c r="Q11">
        <f t="shared" si="19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0</v>
      </c>
      <c r="C16" s="4">
        <f>B16*1.2</f>
        <v>0</v>
      </c>
      <c r="D16" s="4">
        <f t="shared" ref="D16:D32" si="34">C16*1.2</f>
        <v>0</v>
      </c>
      <c r="E16" s="5">
        <f t="shared" ref="E16:E32" si="35">R16</f>
        <v>0</v>
      </c>
      <c r="F16" s="9" t="e">
        <f t="shared" ref="F16:F32" si="36">ROUND((E16/B16),0)</f>
        <v>#DIV/0!</v>
      </c>
      <c r="G16" s="9" t="e">
        <f t="shared" ref="G16:G32" si="37">ROUND((E16/C16),0)</f>
        <v>#DIV/0!</v>
      </c>
      <c r="H16" s="9" t="e">
        <f t="shared" ref="H16:H32" si="38">ROUND((E16/D16),0)</f>
        <v>#DIV/0!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f t="shared" si="40"/>
        <v>0</v>
      </c>
      <c r="R16" s="2">
        <v>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E37" t="s">
        <v>37</v>
      </c>
      <c r="F37">
        <v>56.67</v>
      </c>
      <c r="G37">
        <f>F37*10.764</f>
        <v>609.99587999999994</v>
      </c>
      <c r="I37" s="4"/>
      <c r="J37" s="4"/>
      <c r="R37" s="2"/>
      <c r="X37" s="7"/>
      <c r="Y37" s="7"/>
    </row>
    <row r="38" spans="1:25" ht="14.25" customHeight="1" x14ac:dyDescent="0.3"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2015</v>
      </c>
      <c r="W40" s="33" t="s">
        <v>38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23</v>
      </c>
      <c r="V41" s="35">
        <f>V39-V40</f>
        <v>9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-51</v>
      </c>
      <c r="W42" s="33"/>
      <c r="X42" s="26"/>
      <c r="Y42" s="7"/>
    </row>
    <row r="43" spans="1:25" ht="16.5" x14ac:dyDescent="0.3">
      <c r="S43" s="10"/>
      <c r="T43" s="10"/>
      <c r="U43" s="37" t="s">
        <v>24</v>
      </c>
      <c r="V43" s="38">
        <f>610*2200</f>
        <v>1342000</v>
      </c>
      <c r="W43" s="33"/>
      <c r="X43" s="26"/>
      <c r="Y43" s="7"/>
    </row>
    <row r="44" spans="1:25" ht="16.5" x14ac:dyDescent="0.3">
      <c r="S44" s="10"/>
      <c r="T44" s="10"/>
      <c r="U44" s="37" t="s">
        <v>25</v>
      </c>
      <c r="V44" s="35"/>
      <c r="W44" s="33"/>
      <c r="X44" s="26"/>
      <c r="Y44" s="7"/>
    </row>
    <row r="45" spans="1:25" ht="39" customHeight="1" x14ac:dyDescent="0.3">
      <c r="P45" s="48" t="s">
        <v>36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26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27</v>
      </c>
      <c r="V47" s="35">
        <f>V46*9/60</f>
        <v>13.5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0.13500000000000001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28</v>
      </c>
      <c r="V49" s="41">
        <f>ROUND((V43*V48),0)</f>
        <v>181170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16</v>
      </c>
      <c r="V50" s="41">
        <v>610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6200</v>
      </c>
      <c r="W51" s="33"/>
      <c r="X51" s="18"/>
      <c r="Y51" s="7"/>
    </row>
    <row r="52" spans="15:25" ht="16.5" x14ac:dyDescent="0.3">
      <c r="S52" s="10"/>
      <c r="T52" s="10"/>
      <c r="U52" s="37" t="s">
        <v>29</v>
      </c>
      <c r="V52" s="38">
        <f>V51*V50</f>
        <v>3782000</v>
      </c>
      <c r="W52" s="33"/>
      <c r="X52" s="26"/>
      <c r="Y52" s="7"/>
    </row>
    <row r="53" spans="15:25" ht="16.5" x14ac:dyDescent="0.3">
      <c r="S53" s="10"/>
      <c r="T53" s="10"/>
      <c r="U53" s="42" t="s">
        <v>30</v>
      </c>
      <c r="V53" s="43">
        <f>V52-V49</f>
        <v>3600830</v>
      </c>
      <c r="W53" s="44"/>
      <c r="X53" s="26"/>
      <c r="Y53" s="7"/>
    </row>
    <row r="54" spans="15:25" ht="16.5" x14ac:dyDescent="0.3">
      <c r="P54" s="13" t="s">
        <v>14</v>
      </c>
      <c r="R54" s="49" t="s">
        <v>39</v>
      </c>
      <c r="S54" s="10"/>
      <c r="T54" s="11"/>
      <c r="U54" s="42" t="s">
        <v>31</v>
      </c>
      <c r="V54" s="43">
        <f>V53*0.9</f>
        <v>3240747</v>
      </c>
      <c r="W54" s="33"/>
      <c r="X54" s="28"/>
      <c r="Y54" s="7"/>
    </row>
    <row r="55" spans="15:25" ht="16.5" x14ac:dyDescent="0.3">
      <c r="S55" s="11"/>
      <c r="T55" s="10"/>
      <c r="U55" s="42" t="s">
        <v>32</v>
      </c>
      <c r="V55" s="45">
        <f>V53*0.8</f>
        <v>2880664</v>
      </c>
      <c r="W55" s="33"/>
      <c r="X55" s="29"/>
      <c r="Y55" s="7"/>
    </row>
    <row r="56" spans="15:25" ht="16.5" x14ac:dyDescent="0.3">
      <c r="S56" s="10"/>
      <c r="T56" s="10"/>
      <c r="U56" s="42" t="s">
        <v>33</v>
      </c>
      <c r="V56" s="46">
        <f>V53*0.025/12</f>
        <v>7501.729166666667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S15" sqref="S15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S19" sqref="S18:S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R16" sqref="R16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R12" sqref="R1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S18" sqref="S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2024-09-23T10:08:24Z</dcterms:modified>
</cp:coreProperties>
</file>